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ЕДАГОГИ\"/>
    </mc:Choice>
  </mc:AlternateContent>
  <bookViews>
    <workbookView xWindow="0" yWindow="0" windowWidth="28800" windowHeight="12435" activeTab="1"/>
  </bookViews>
  <sheets>
    <sheet name="титул" sheetId="1" r:id="rId1"/>
    <sheet name="лист2" sheetId="7" r:id="rId2"/>
    <sheet name="лист3 " sheetId="9" r:id="rId3"/>
    <sheet name="лист 4" sheetId="10" r:id="rId4"/>
    <sheet name="Лист5" sheetId="11" r:id="rId5"/>
    <sheet name="Лист6" sheetId="12" r:id="rId6"/>
    <sheet name="лист 7-9" sheetId="8" r:id="rId7"/>
  </sheets>
  <definedNames>
    <definedName name="_xlnm.Print_Area" localSheetId="1">лист2!$A$1:$DD$21</definedName>
    <definedName name="_xlnm.Print_Area" localSheetId="0">титул!$A$1:$DD$47</definedName>
  </definedNames>
  <calcPr calcId="152511"/>
</workbook>
</file>

<file path=xl/calcChain.xml><?xml version="1.0" encoding="utf-8"?>
<calcChain xmlns="http://schemas.openxmlformats.org/spreadsheetml/2006/main">
  <c r="G11" i="10" l="1"/>
  <c r="EP22" i="12" l="1"/>
  <c r="DG17" i="12"/>
  <c r="AO17" i="12"/>
  <c r="Y17" i="12"/>
  <c r="BX16" i="12"/>
  <c r="EM16" i="12" s="1"/>
  <c r="BX15" i="12"/>
  <c r="EM15" i="12" s="1"/>
  <c r="BX14" i="12"/>
  <c r="EM14" i="12" s="1"/>
  <c r="EM17" i="12" s="1"/>
  <c r="DW15" i="12" l="1"/>
  <c r="DW14" i="12"/>
  <c r="DW16" i="12"/>
  <c r="CQ14" i="12"/>
  <c r="CQ17" i="12" s="1"/>
  <c r="CQ15" i="12"/>
  <c r="CQ16" i="12"/>
  <c r="D11" i="10"/>
  <c r="K18" i="9"/>
  <c r="J18" i="9"/>
  <c r="I18" i="9"/>
  <c r="H18" i="9"/>
  <c r="G18" i="9"/>
  <c r="F18" i="9"/>
  <c r="E18" i="9"/>
  <c r="D12" i="9"/>
  <c r="D9" i="9"/>
  <c r="BT177" i="8" l="1"/>
  <c r="BT176" i="8"/>
  <c r="BF135" i="8"/>
  <c r="BF134" i="8"/>
  <c r="BV118" i="8"/>
  <c r="BV117" i="8"/>
  <c r="BV116" i="8"/>
  <c r="BV115" i="8"/>
  <c r="CM31" i="8"/>
  <c r="CM28" i="8"/>
  <c r="CM24" i="8" s="1"/>
  <c r="CM25" i="8"/>
  <c r="CJ12" i="8"/>
  <c r="BU20" i="7" l="1"/>
  <c r="BU13" i="7"/>
</calcChain>
</file>

<file path=xl/sharedStrings.xml><?xml version="1.0" encoding="utf-8"?>
<sst xmlns="http://schemas.openxmlformats.org/spreadsheetml/2006/main" count="520" uniqueCount="326">
  <si>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</si>
  <si>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</si>
  <si>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</si>
  <si>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</si>
  <si>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</si>
  <si>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</si>
  <si>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</si>
  <si>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</si>
  <si>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</si>
  <si>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Наименование государственного</t>
  </si>
  <si>
    <t>по ОКПО</t>
  </si>
  <si>
    <t>52212645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</si>
  <si>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</si>
  <si>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</si>
  <si>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</si>
  <si>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</si>
  <si>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</si>
  <si>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</si>
  <si>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</si>
  <si>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</si>
  <si>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</si>
  <si>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</si>
  <si>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</si>
  <si>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</si>
  <si>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- организация предоставления общедоступного и бесплатного дошкольного образования по основным общеобразовательным программам.</t>
  </si>
  <si>
    <t>- дошкольное образование.</t>
  </si>
  <si>
    <t>Наименование показателя</t>
  </si>
  <si>
    <t>II. Показатели финансового состояния учреждения (подразделения)</t>
  </si>
  <si>
    <t>из них:                                                                                         недвижимое имущество, всего:</t>
  </si>
  <si>
    <t>Нефинансовые активы, всего:</t>
  </si>
  <si>
    <t>№ п/п</t>
  </si>
  <si>
    <t>в том числе:                                                                                         остаточная стоимость</t>
  </si>
  <si>
    <t>особоценное движимое имущество, всего:</t>
  </si>
  <si>
    <t>из них:                                                                                            денежные средства учреждения, всего</t>
  </si>
  <si>
    <t>в том числе:          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</si>
  <si>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</si>
  <si>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</si>
  <si>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</si>
  <si>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</si>
  <si>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</si>
  <si>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                      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</si>
  <si>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</si>
  <si>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     просроченная кредиторская задолженность</t>
  </si>
  <si>
    <t>стр.171</t>
  </si>
  <si>
    <t>стр. 400</t>
  </si>
  <si>
    <t>стр.170</t>
  </si>
  <si>
    <t>стр. 011</t>
  </si>
  <si>
    <t>стр.031</t>
  </si>
  <si>
    <t>стр.012</t>
  </si>
  <si>
    <t>стр.032</t>
  </si>
  <si>
    <t xml:space="preserve">   =стр.011+стр.012+стр.070+стр.080+стр.013</t>
  </si>
  <si>
    <t>стр.600</t>
  </si>
  <si>
    <t>из данных по КД (МаринаВикт)</t>
  </si>
  <si>
    <t>Сумма, тыс.руб.</t>
  </si>
  <si>
    <t>делаем руками</t>
  </si>
  <si>
    <t>на 01.01.2016 г.</t>
  </si>
  <si>
    <t xml:space="preserve"> стр.600=ф.769</t>
  </si>
  <si>
    <t xml:space="preserve">План финансово-хозяйственной деятельности на 2017 финансовый год </t>
  </si>
  <si>
    <t>по ОКТМО</t>
  </si>
  <si>
    <t>40353000</t>
  </si>
  <si>
    <t>Комитет по образованию и администрация Красносельского района Санкт-Петербурга</t>
  </si>
  <si>
    <t>1.1. Цели деятельности государственного бюджетного учреждения:</t>
  </si>
  <si>
    <t>1.2. Виды деятельности государственного бюджетного учреждения:</t>
  </si>
  <si>
    <t xml:space="preserve"> - дополнительное образование детей.</t>
  </si>
  <si>
    <t>Государственное бюджетное дошкольное образовательное учреждение детский сад      № 45 компенсирующего вида Красносельского района Санкт-Петербурга.</t>
  </si>
  <si>
    <t>198206, Санкт -Петербург,  улица Пионерстроя, дом 7,                                               корпус 2, литер А.</t>
  </si>
  <si>
    <t>1.3. Перечень услуг,относящихся к основным видам деятельности учреждения, предоставление которых для физических и юридических лиц осуществляется, в том числе за плату:</t>
  </si>
  <si>
    <t>1.4. Общая балансовая стоимость нежвижимого государственного имущества на дату составления Плана: 11992204.70 руб.</t>
  </si>
  <si>
    <t>1.4.1. Стоимость имущества, закрепленного собственником имущества за учреждением на праве оперативного управления: 11992204.70 руб.</t>
  </si>
  <si>
    <t>1.4.2. Стоимость имущества, приобретенного учреждением за счет выделенных собственником имущества учреждения средств: 0.0 руб</t>
  </si>
  <si>
    <t>1.4.3. Стоимость имущества, приобретенного учреждением за счет доходов, полученных от иной приносящей доход деятельности: 0.0 руб.</t>
  </si>
  <si>
    <t>1.5. Общая балансовая стоимость движимого государственного имущества на дату составления Плана: 9549435.57 руб.,   в том числе  балансовая  стоимость  особо  ценного  движимого  имущества:       8749391.33 руб.</t>
  </si>
  <si>
    <t>7807023753/780701001</t>
  </si>
  <si>
    <t>30</t>
  </si>
  <si>
    <t>декабря</t>
  </si>
  <si>
    <t>16</t>
  </si>
  <si>
    <t>Код видов расходов 112,113</t>
  </si>
  <si>
    <t>1.2. Расчеты (обоснования) выплат персоналу при направлении в служебные командировки</t>
  </si>
  <si>
    <t>№ 
п/п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</si>
  <si>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</si>
  <si>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</si>
  <si>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</si>
  <si>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</si>
  <si>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</si>
  <si>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 xml:space="preserve">Итого: </t>
  </si>
  <si>
    <t>х</t>
  </si>
  <si>
    <r>
      <t xml:space="preserve">Код вида расходов  </t>
    </r>
    <r>
      <rPr>
        <b/>
        <u/>
        <sz val="11"/>
        <rFont val="Times New Roman"/>
        <family val="1"/>
        <charset val="204"/>
      </rPr>
      <t>112 (Иные выплаты персоналу учреждений, за исключением фонда оплаты труда)</t>
    </r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</si>
  <si>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</si>
  <si>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</si>
  <si>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</si>
  <si>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</t>
  </si>
  <si>
    <t>Компенсационные выплаты по уходу за ребенком до  3-х лет</t>
  </si>
  <si>
    <r>
      <t xml:space="preserve">Код вида расходов  </t>
    </r>
    <r>
      <rPr>
        <b/>
        <u/>
        <sz val="11"/>
        <rFont val="Times New Roman"/>
        <family val="1"/>
        <charset val="204"/>
      </rPr>
      <t>119 (Взносы по обязательному социальному страхованию на выплаты по оплате труда работников и иные выплаты работникам учреждений)</t>
    </r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</si>
  <si>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</si>
  <si>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</si>
  <si>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</si>
  <si>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</si>
  <si>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</si>
  <si>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в том числе: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</si>
  <si>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</si>
  <si>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</si>
  <si>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</si>
  <si>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</si>
  <si>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</si>
  <si>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</si>
  <si>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</si>
  <si>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</si>
  <si>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</si>
  <si>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</si>
  <si>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</si>
  <si>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</si>
  <si>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</si>
  <si>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</si>
  <si>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</si>
  <si>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</si>
  <si>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</si>
  <si>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</si>
  <si>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</si>
  <si>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r>
      <t>Код вида расходов  321</t>
    </r>
    <r>
      <rPr>
        <b/>
        <u/>
        <sz val="11"/>
        <rFont val="Times New Roman"/>
        <family val="1"/>
        <charset val="204"/>
      </rPr>
      <t xml:space="preserve"> (Пособия, компенсации и иные социальные выплаты
гражданам, кроме публичных нормативных обязательств)</t>
    </r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</si>
  <si>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</si>
  <si>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</si>
  <si>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</si>
  <si>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</si>
  <si>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r>
      <t>Код вида расходов  831</t>
    </r>
    <r>
      <rPr>
        <b/>
        <u/>
        <sz val="11"/>
        <rFont val="Times New Roman"/>
        <family val="1"/>
        <charset val="204"/>
      </rPr>
      <t xml:space="preserve"> (Исполнение судебных актов Российской Федерации и мировых соглашений по возмещению причиненного вреда)</t>
    </r>
  </si>
  <si>
    <r>
      <t xml:space="preserve">Источник финансового обеспечения бюджет   </t>
    </r>
    <r>
      <rPr>
        <b/>
        <u/>
        <sz val="11"/>
        <rFont val="Times New Roman"/>
        <family val="1"/>
        <charset val="204"/>
      </rPr>
      <t>Бюджет Санкт-Петербурга</t>
    </r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</si>
  <si>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</si>
  <si>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</si>
  <si>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</si>
  <si>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</si>
  <si>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r>
      <t>Код вида расходов  851</t>
    </r>
    <r>
      <rPr>
        <b/>
        <u/>
        <sz val="11"/>
        <rFont val="Times New Roman"/>
        <family val="1"/>
        <charset val="204"/>
      </rPr>
      <t xml:space="preserve"> (Уплата налога на имущество организаций и земельного налога)</t>
    </r>
  </si>
  <si>
    <r>
      <t>Код вида расходов 852</t>
    </r>
    <r>
      <rPr>
        <b/>
        <u/>
        <sz val="11"/>
        <rFont val="Times New Roman"/>
        <family val="1"/>
        <charset val="204"/>
      </rPr>
      <t xml:space="preserve"> (Уплата прочих налогов, сборов)</t>
    </r>
  </si>
  <si>
    <r>
      <t>Код вида расходов 853</t>
    </r>
    <r>
      <rPr>
        <b/>
        <u/>
        <sz val="11"/>
        <rFont val="Times New Roman"/>
        <family val="1"/>
        <charset val="204"/>
      </rPr>
      <t xml:space="preserve"> (Уплата иных платежей)</t>
    </r>
  </si>
  <si>
    <t>4. Расчет (обоснование) расходов на безвозмездные перечисления организациям</t>
  </si>
  <si>
    <t>Код видов расходов</t>
  </si>
  <si>
    <t xml:space="preserve">Источник финансового обеспечения </t>
  </si>
  <si>
    <t>5. Расчет (обоснование) прочих расходов 
(кроме расходов на закупку товаров, работ, услуг)</t>
  </si>
  <si>
    <t>Код видов расходов 244 (Прочая закупка товаров, работ и услуг для обеспечения государственных (муниципальных) нужд)</t>
  </si>
  <si>
    <t>Количество номеров, радиоточек</t>
  </si>
  <si>
    <t>Количество платежей в год</t>
  </si>
  <si>
    <t>Стоимость за единицу, руб.</t>
  </si>
  <si>
    <t>Предоставление услуг телефонной связи</t>
  </si>
  <si>
    <t>Абонентское обслуживание в системе ЭДО</t>
  </si>
  <si>
    <t>Услуги проводного радиовещания</t>
  </si>
  <si>
    <t>4</t>
  </si>
  <si>
    <t>Оплата услуг связи по передачи данных между техническими средствами охраны Абонента и пультом централизованной охраны</t>
  </si>
  <si>
    <t>5</t>
  </si>
  <si>
    <t>Предоставление услуг связи выделенного доступа к сети Интернет</t>
  </si>
  <si>
    <t xml:space="preserve"> Итого:</t>
  </si>
  <si>
    <t>Количество 
обслуживания в году, мес.</t>
  </si>
  <si>
    <t>Цена услуги перевозки в мес., 
руб.</t>
  </si>
  <si>
    <t>Сумма, руб. 
(гр. 3 x гр. 4)</t>
  </si>
  <si>
    <t>Служебные разъезды</t>
  </si>
  <si>
    <t>Ед. измерения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</si>
  <si>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</si>
  <si>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</si>
  <si>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</si>
  <si>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</si>
  <si>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Услуги отопления</t>
  </si>
  <si>
    <t>Гкал</t>
  </si>
  <si>
    <t>м3</t>
  </si>
  <si>
    <t>Услуги предоставления электроэнергии</t>
  </si>
  <si>
    <t>Водоснабжение, в/потребление</t>
  </si>
  <si>
    <t>Водоснабжение, в/отведение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</si>
  <si>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</si>
  <si>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</si>
  <si>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</si>
  <si>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</si>
  <si>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</si>
  <si>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 xml:space="preserve">Количество 
работ 
(услуг) в год </t>
  </si>
  <si>
    <t>Стоимость 
работ (услуг), 
руб.</t>
  </si>
  <si>
    <t>Услуги по дератизации помещений</t>
  </si>
  <si>
    <t>Вывоз и размещение ТБО</t>
  </si>
  <si>
    <t>Сервисное обслуживание УУТЭ</t>
  </si>
  <si>
    <t>Техническое обслуживание КСОБ</t>
  </si>
  <si>
    <t xml:space="preserve">Аварийное обслуживание </t>
  </si>
  <si>
    <t>6</t>
  </si>
  <si>
    <t>Дезкамерная обработка.Камерное обеззараживание вещей</t>
  </si>
  <si>
    <t>7</t>
  </si>
  <si>
    <t>Обслуживание вентиляции</t>
  </si>
  <si>
    <t>8</t>
  </si>
  <si>
    <t>Текущий ремонт</t>
  </si>
  <si>
    <t>Количество договоров</t>
  </si>
  <si>
    <t>Стоимость 
услуги, руб.</t>
  </si>
  <si>
    <t>Услуги по обеспечению фунционирования элементов системы передачи извещений о пожарах и черезвычайных ситуаций (ЦАСПИ)</t>
  </si>
  <si>
    <t>Услуги централизованной охраны объекта</t>
  </si>
  <si>
    <t>Монтаж внутреннего и наружного видеонаблюдения</t>
  </si>
  <si>
    <t>Средняя стоимость, руб.</t>
  </si>
  <si>
    <t>Сумма, руб. 
(гр. 2 x гр. 3)</t>
  </si>
  <si>
    <t>Поставка продуктов питания (ед.изм.-дето/дни)</t>
  </si>
  <si>
    <t>Бумага</t>
  </si>
  <si>
    <t>исп. Ортикова Н.М.</t>
  </si>
  <si>
    <t>III. Показатели по поступлениям и выплатам учреждения (подразделения)</t>
  </si>
  <si>
    <t>на 01 января  2017г.</t>
  </si>
  <si>
    <t>Наименование  показателя</t>
  </si>
  <si>
    <t>Код строки</t>
  </si>
  <si>
    <t>Код по бюджетной классификации Российской Федерации*</t>
  </si>
  <si>
    <t>Объем финансового обеспечения, руб. (с точностью до двух знаков после заяпятой - 0,00)</t>
  </si>
  <si>
    <t>всего</t>
  </si>
  <si>
    <t>субсидия на финансовое обеспечение выполнения государственного (муниципального) задания</t>
  </si>
  <si>
    <t xml:space="preserve">субсидии на финансовое обеспечение выполнения государственного задания из бюджета Федерального фонда обязательного медицинского страхования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</si>
  <si>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</si>
  <si>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</si>
  <si>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</t>
  </si>
  <si>
    <t>поступления от оказания услуг (выполения работ)и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</si>
  <si>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</si>
  <si>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</si>
  <si>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</si>
  <si>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</si>
  <si>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</si>
  <si>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</si>
  <si>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</si>
  <si>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</si>
  <si>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</si>
  <si>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</si>
  <si>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</si>
  <si>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</si>
  <si>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 xml:space="preserve">в том числе на: выплаты персоналу всего: </t>
  </si>
  <si>
    <t>из них: оплата труда и начисления на выплаты по оплате труда</t>
  </si>
  <si>
    <t>социальные выплаты населению, всего</t>
  </si>
  <si>
    <t xml:space="preserve">из них:  </t>
  </si>
  <si>
    <t>уплату налогов, сборов и иных платежей, всего</t>
  </si>
  <si>
    <t>из них :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</si>
  <si>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</si>
  <si>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</si>
  <si>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</si>
  <si>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</si>
  <si>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</si>
  <si>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</si>
  <si>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</si>
  <si>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</si>
  <si>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</si>
  <si>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</si>
  <si>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</si>
  <si>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услуг, учреждения (подразделения)</t>
  </si>
  <si>
    <t xml:space="preserve">Наименование </t>
  </si>
  <si>
    <t>Код</t>
  </si>
  <si>
    <t>Год</t>
  </si>
  <si>
    <t>Сумма выплат по расходам на закупку</t>
  </si>
  <si>
    <t>товаров, работ, услуг, руб (с точностью до двух знаков после запятой - 0,00</t>
  </si>
  <si>
    <t>показателя</t>
  </si>
  <si>
    <t>строки</t>
  </si>
  <si>
    <t>начала</t>
  </si>
  <si>
    <t>всего на закупки</t>
  </si>
  <si>
    <t>закупки</t>
  </si>
  <si>
    <t>В Соответствии с Федеральным законом от 5 апреля 2013 года № 44-ФЗ "О конктрактной системе в сфере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</si>
  <si>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 лиц"</t>
  </si>
  <si>
    <t>на 2017г. очередной финансовый год</t>
  </si>
  <si>
    <t>на 20 18г. 1-ый голд планового периода</t>
  </si>
  <si>
    <t>на 2019г.  2-ой год планового периода</t>
  </si>
  <si>
    <t>на 2017_г. очередной финансовый год</t>
  </si>
  <si>
    <t>на 2018_г. 1-ый голд планового периода</t>
  </si>
  <si>
    <t>Выплаты по расходам на закупку товаров, работ, услуг всего:</t>
  </si>
  <si>
    <t>0001</t>
  </si>
  <si>
    <t>X</t>
  </si>
  <si>
    <t>в том числе: на оплату контрактов заключенных до начала очередного финансового года:</t>
  </si>
  <si>
    <t>1001</t>
  </si>
  <si>
    <t>на закупку товаров работ, услуг по году начала закупки:</t>
  </si>
  <si>
    <t>2001</t>
  </si>
  <si>
    <t>V. Сведения о средствах, поступающих во временное распоряжение учреждения</t>
  </si>
  <si>
    <t xml:space="preserve">                                                  (подразделения)</t>
  </si>
  <si>
    <r>
      <t xml:space="preserve">                                 на </t>
    </r>
    <r>
      <rPr>
        <u/>
        <sz val="10"/>
        <rFont val="Times New Roman"/>
        <family val="1"/>
        <charset val="204"/>
      </rPr>
      <t xml:space="preserve">   01 января                     </t>
    </r>
    <r>
      <rPr>
        <sz val="11"/>
        <color theme="1"/>
        <rFont val="Times New Roman"/>
        <family val="1"/>
        <charset val="204"/>
      </rPr>
      <t xml:space="preserve"> 20 17</t>
    </r>
    <r>
      <rPr>
        <u/>
        <sz val="10"/>
        <rFont val="Times New Roman"/>
        <family val="1"/>
        <charset val="204"/>
      </rPr>
      <t xml:space="preserve">    </t>
    </r>
    <r>
      <rPr>
        <sz val="11"/>
        <color theme="1"/>
        <rFont val="Times New Roman"/>
        <family val="1"/>
        <charset val="204"/>
      </rPr>
      <t xml:space="preserve"> г.</t>
    </r>
  </si>
  <si>
    <t xml:space="preserve">                                          (очередной финансовый год)</t>
  </si>
  <si>
    <t>Сумма (руб., с точностью до двух знаков после запятой - 0.00)</t>
  </si>
  <si>
    <t>010</t>
  </si>
  <si>
    <t>020</t>
  </si>
  <si>
    <t>Поступление</t>
  </si>
  <si>
    <t>030</t>
  </si>
  <si>
    <t>Выбытие</t>
  </si>
  <si>
    <t>040</t>
  </si>
  <si>
    <t xml:space="preserve">                                            VI. 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</si>
  <si>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</si>
  <si>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</si>
  <si>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</si>
  <si>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</si>
  <si>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*) - в графе 3 указываются коды классификации операций сектора государственного управления и коды видов расходов бюджетов;</t>
  </si>
  <si>
    <t>Руководитель государственного бюджетного учреждения (подразделения)           (уполномоченное лицо)</t>
  </si>
  <si>
    <r>
      <t xml:space="preserve">                       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 Петрова Е.И.                                </t>
    </r>
  </si>
  <si>
    <t>(подпись)        (расшифровка подписи)</t>
  </si>
  <si>
    <t>Главный бухгалтер государственного бюджетного учреждения (подразделения) (Директор ГКУ ЦБ (уполномоченное лицо))</t>
  </si>
  <si>
    <r>
      <t xml:space="preserve">                       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 Ортикова Н.М.                              </t>
    </r>
  </si>
  <si>
    <t>Исполнитель</t>
  </si>
  <si>
    <r>
      <t xml:space="preserve">                       </t>
    </r>
    <r>
      <rPr>
        <sz val="11"/>
        <color theme="1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 Ортикова Н.М.                                </t>
    </r>
  </si>
  <si>
    <r>
      <t xml:space="preserve">тел. </t>
    </r>
    <r>
      <rPr>
        <u/>
        <sz val="10"/>
        <rFont val="Times New Roman"/>
        <family val="1"/>
        <charset val="204"/>
      </rPr>
      <t xml:space="preserve"> (812) 744-97-60                               </t>
    </r>
  </si>
  <si>
    <r>
      <t>"</t>
    </r>
    <r>
      <rPr>
        <u/>
        <sz val="10"/>
        <rFont val="Times New Roman"/>
        <family val="1"/>
        <charset val="204"/>
      </rPr>
      <t xml:space="preserve">           </t>
    </r>
    <r>
      <rPr>
        <sz val="11"/>
        <color theme="1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                            </t>
    </r>
    <r>
      <rPr>
        <sz val="11"/>
        <color theme="1"/>
        <rFont val="Times New Roman"/>
        <family val="1"/>
        <charset val="204"/>
      </rPr>
      <t xml:space="preserve"> 20</t>
    </r>
    <r>
      <rPr>
        <u/>
        <sz val="10"/>
        <rFont val="Times New Roman"/>
        <family val="1"/>
        <charset val="204"/>
      </rPr>
      <t xml:space="preserve">        </t>
    </r>
    <r>
      <rPr>
        <sz val="11"/>
        <color theme="1"/>
        <rFont val="Times New Roman"/>
        <family val="1"/>
        <charset val="204"/>
      </rPr>
      <t>г.</t>
    </r>
  </si>
  <si>
    <t>Расчеты (обоснования) к плану финансово-хозяйственной деятельности ГБДОУ № 45</t>
  </si>
  <si>
    <t xml:space="preserve"> Бюджет Санкт-Петербурга</t>
  </si>
  <si>
    <t>1. Расчеты (обоснования) выплат персоналу (строка 210)</t>
  </si>
  <si>
    <t>111  ( Фонд оплаты труда учреждений)</t>
  </si>
  <si>
    <t>1.1. Расчеты (обоснования) расходов на оплату труда</t>
  </si>
  <si>
    <t>Должность, 
группа должностей</t>
  </si>
  <si>
    <t>Установленная штатная численность, единиц</t>
  </si>
  <si>
    <t>Средняя ставка оплаты труда на одного работника, руб.</t>
  </si>
  <si>
    <t>ФДО на 2017 год</t>
  </si>
  <si>
    <t>ФНД на 2017 год</t>
  </si>
  <si>
    <t>ФНД %</t>
  </si>
  <si>
    <t xml:space="preserve">Фонд оплаты труда в год, руб. (гр. 3 x гр. 6 +гр.8 )
</t>
  </si>
  <si>
    <t>По состоянию на 01.06.2016г.</t>
  </si>
  <si>
    <t>Прогнозный коэффициент увеличения БЕ на 2017 г. по сравнению с 2016г.</t>
  </si>
  <si>
    <t>Прогнозная на 01.01.2017г.</t>
  </si>
  <si>
    <t>6= гр.4*гр.5</t>
  </si>
  <si>
    <t>7= гр.3*гр.6*12 мес.</t>
  </si>
  <si>
    <t>Руководитель первого уровня</t>
  </si>
  <si>
    <t>Педагогический персонал</t>
  </si>
  <si>
    <t xml:space="preserve">Прочие </t>
  </si>
  <si>
    <t>ФНД (16,7% от ФДО) - 3458081,90 руб.</t>
  </si>
  <si>
    <t>119 (Взносы по обязательному социальному страхованию на выплаты по оплате труда работников и иные выплаты работникам учреждений)</t>
  </si>
  <si>
    <t>Размер базы для начисления взносов по обязательному социальному страхованию, руб.</t>
  </si>
  <si>
    <t>Размер ставки, %</t>
  </si>
  <si>
    <t>Сумма взноса, руб.</t>
  </si>
  <si>
    <t>ИТОГО:  15248,9 тыс.руб.</t>
  </si>
  <si>
    <t>Итого фонд оплаты труда  на 2017 год - 24139,0 тыс.руб.</t>
  </si>
  <si>
    <t>6.2. Расчет (обоснование) расходов на оплату транспортных услуг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</si>
  <si>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</si>
  <si>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</si>
  <si>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6.3. Расчет (обоснование) расходов на оплату коммунальных услуг</t>
  </si>
  <si>
    <t>6.7. Расчет (обоснование) расходов на приобретение основных средств, материальных запасов</t>
  </si>
  <si>
    <t>1.3. Расчеты (обоснования) выплат персоналу по уходу за ребенком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</si>
  <si>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</si>
  <si>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</si>
  <si>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</si>
  <si>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кВТч</t>
  </si>
  <si>
    <t>Финансовые активы, всего:</t>
  </si>
  <si>
    <t xml:space="preserve"> </t>
  </si>
  <si>
    <t>по ставке 18,8%</t>
  </si>
  <si>
    <t>Руководитель учреждения                                                                                                Петрова Е.И.</t>
  </si>
  <si>
    <t xml:space="preserve">         134,6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</si>
</sst>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00"/>
    <numFmt numFmtId="167" formatCode="0.0"/>
    <numFmt numFmtId="168" formatCode="#,##0.0_ ;\-#,##0.0\ 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indent="2"/>
    </xf>
    <xf numFmtId="0" fontId="5" fillId="0" borderId="11" xfId="0" applyFont="1" applyBorder="1" applyAlignment="1"/>
    <xf numFmtId="0" fontId="5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/>
    </xf>
    <xf numFmtId="2" fontId="6" fillId="0" borderId="0" xfId="0" applyNumberFormat="1" applyFont="1"/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2" borderId="0" xfId="0" applyFont="1" applyFill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/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 shrinkToFit="1"/>
    </xf>
    <xf numFmtId="0" fontId="12" fillId="0" borderId="0" xfId="0" applyFont="1"/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 shrinkToFit="1"/>
    </xf>
    <xf numFmtId="49" fontId="12" fillId="0" borderId="10" xfId="0" applyNumberFormat="1" applyFont="1" applyBorder="1" applyAlignment="1">
      <alignment horizontal="center" vertical="center" wrapText="1" shrinkToFit="1"/>
    </xf>
    <xf numFmtId="0" fontId="13" fillId="0" borderId="0" xfId="0" applyFont="1"/>
    <xf numFmtId="0" fontId="12" fillId="0" borderId="0" xfId="0" applyFont="1" applyBorder="1"/>
    <xf numFmtId="0" fontId="15" fillId="0" borderId="0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2" fontId="11" fillId="3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4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right" vertical="top" indent="3"/>
    </xf>
    <xf numFmtId="165" fontId="2" fillId="0" borderId="8" xfId="0" applyNumberFormat="1" applyFont="1" applyFill="1" applyBorder="1" applyAlignment="1">
      <alignment horizontal="right" vertical="top" indent="3"/>
    </xf>
    <xf numFmtId="165" fontId="2" fillId="0" borderId="9" xfId="0" applyNumberFormat="1" applyFont="1" applyFill="1" applyBorder="1" applyAlignment="1">
      <alignment horizontal="right" vertical="top" indent="3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1" xfId="2" applyFont="1" applyFill="1" applyBorder="1" applyAlignment="1">
      <alignment horizontal="right" vertical="top" indent="3"/>
    </xf>
    <xf numFmtId="164" fontId="2" fillId="0" borderId="6" xfId="2" applyFont="1" applyFill="1" applyBorder="1" applyAlignment="1">
      <alignment horizontal="right" vertical="top" indent="3"/>
    </xf>
    <xf numFmtId="164" fontId="2" fillId="0" borderId="7" xfId="2" applyFont="1" applyFill="1" applyBorder="1" applyAlignment="1">
      <alignment horizontal="right" vertical="top" indent="3"/>
    </xf>
    <xf numFmtId="168" fontId="2" fillId="0" borderId="1" xfId="2" applyNumberFormat="1" applyFont="1" applyFill="1" applyBorder="1" applyAlignment="1">
      <alignment horizontal="right" vertical="top" indent="3"/>
    </xf>
    <xf numFmtId="168" fontId="2" fillId="0" borderId="6" xfId="2" applyNumberFormat="1" applyFont="1" applyFill="1" applyBorder="1" applyAlignment="1">
      <alignment horizontal="right" vertical="top" indent="3"/>
    </xf>
    <xf numFmtId="168" fontId="2" fillId="0" borderId="7" xfId="2" applyNumberFormat="1" applyFont="1" applyFill="1" applyBorder="1" applyAlignment="1">
      <alignment horizontal="right" vertical="top" indent="3"/>
    </xf>
    <xf numFmtId="4" fontId="2" fillId="0" borderId="10" xfId="0" applyNumberFormat="1" applyFont="1" applyFill="1" applyBorder="1" applyAlignment="1">
      <alignment horizontal="right" vertical="top" indent="3"/>
    </xf>
    <xf numFmtId="49" fontId="2" fillId="0" borderId="1" xfId="2" applyNumberFormat="1" applyFont="1" applyFill="1" applyBorder="1" applyAlignment="1">
      <alignment horizontal="center" vertical="top"/>
    </xf>
    <xf numFmtId="49" fontId="2" fillId="0" borderId="6" xfId="2" applyNumberFormat="1" applyFont="1" applyFill="1" applyBorder="1" applyAlignment="1">
      <alignment horizontal="center" vertical="top"/>
    </xf>
    <xf numFmtId="49" fontId="2" fillId="0" borderId="7" xfId="2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right" vertical="top" indent="3"/>
    </xf>
    <xf numFmtId="165" fontId="2" fillId="0" borderId="6" xfId="0" applyNumberFormat="1" applyFont="1" applyFill="1" applyBorder="1" applyAlignment="1">
      <alignment horizontal="right" vertical="top" indent="3"/>
    </xf>
    <xf numFmtId="165" fontId="2" fillId="0" borderId="7" xfId="0" applyNumberFormat="1" applyFont="1" applyFill="1" applyBorder="1" applyAlignment="1">
      <alignment horizontal="right" vertical="top" indent="3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/>
    <xf numFmtId="0" fontId="12" fillId="0" borderId="3" xfId="0" applyFont="1" applyFill="1" applyBorder="1" applyAlignment="1">
      <alignment vertical="center" wrapText="1" shrinkToFit="1"/>
    </xf>
    <xf numFmtId="0" fontId="12" fillId="0" borderId="8" xfId="0" applyFont="1" applyBorder="1" applyAlignment="1"/>
    <xf numFmtId="0" fontId="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7" fillId="0" borderId="7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7" fillId="0" borderId="8" xfId="0" applyNumberFormat="1" applyFont="1" applyBorder="1" applyAlignment="1">
      <alignment horizontal="right" wrapText="1"/>
    </xf>
    <xf numFmtId="0" fontId="8" fillId="0" borderId="8" xfId="0" applyFont="1" applyBorder="1" applyAlignment="1">
      <alignment horizontal="right" wrapText="1"/>
    </xf>
    <xf numFmtId="0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7" fontId="6" fillId="0" borderId="1" xfId="0" applyNumberFormat="1" applyFont="1" applyBorder="1" applyAlignment="1">
      <alignment horizontal="center" wrapText="1"/>
    </xf>
    <xf numFmtId="167" fontId="0" fillId="0" borderId="6" xfId="0" applyNumberFormat="1" applyFont="1" applyBorder="1" applyAlignment="1">
      <alignment horizontal="center" wrapText="1"/>
    </xf>
    <xf numFmtId="167" fontId="0" fillId="0" borderId="7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0" fillId="0" borderId="6" xfId="0" applyNumberFormat="1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right" vertical="center"/>
    </xf>
    <xf numFmtId="0" fontId="6" fillId="0" borderId="6" xfId="0" applyNumberFormat="1" applyFont="1" applyBorder="1" applyAlignment="1">
      <alignment horizontal="right" vertical="center"/>
    </xf>
    <xf numFmtId="0" fontId="6" fillId="0" borderId="7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6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justify" wrapText="1"/>
    </xf>
    <xf numFmtId="0" fontId="6" fillId="0" borderId="6" xfId="0" applyNumberFormat="1" applyFont="1" applyBorder="1" applyAlignment="1">
      <alignment horizontal="left" vertical="center" wrapText="1" indent="2"/>
    </xf>
    <xf numFmtId="0" fontId="6" fillId="0" borderId="7" xfId="0" applyNumberFormat="1" applyFont="1" applyBorder="1" applyAlignment="1">
      <alignment horizontal="left" vertical="center" wrapText="1" indent="2"/>
    </xf>
    <xf numFmtId="49" fontId="6" fillId="0" borderId="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left" vertical="center" wrapText="1" indent="2"/>
    </xf>
    <xf numFmtId="0" fontId="6" fillId="0" borderId="9" xfId="0" applyNumberFormat="1" applyFont="1" applyBorder="1" applyAlignment="1">
      <alignment horizontal="left" vertical="center" wrapText="1" indent="2"/>
    </xf>
    <xf numFmtId="2" fontId="6" fillId="2" borderId="3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>
      <alignment horizontal="center"/>
    </xf>
    <xf numFmtId="2" fontId="6" fillId="2" borderId="9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7"/>
  <sheetViews>
    <sheetView view="pageBreakPreview" topLeftCell="A28" zoomScaleSheetLayoutView="100" workbookViewId="0">
      <selection activeCell="A39" sqref="A39:DD39"/>
    </sheetView>
  </sheetViews>
  <sheetFormatPr defaultColWidth="0.85546875" defaultRowHeight="15" x14ac:dyDescent="0.25"/>
  <cols>
    <col min="1" max="6" width="0.85546875" style="1"/>
    <col min="7" max="8" width="0.7109375" style="1" customWidth="1"/>
    <col min="9" max="9" width="0.5703125" style="1" customWidth="1"/>
    <col min="10" max="10" width="0.42578125" style="1" customWidth="1"/>
    <col min="11" max="12" width="0.5703125" style="1" customWidth="1"/>
    <col min="13" max="14" width="0.7109375" style="1" customWidth="1"/>
    <col min="15" max="15" width="0.5703125" style="1" customWidth="1"/>
    <col min="16" max="16" width="0.7109375" style="1" customWidth="1"/>
    <col min="17" max="17" width="1" style="1" customWidth="1"/>
    <col min="18" max="18" width="0.85546875" style="1" customWidth="1"/>
    <col min="19" max="19" width="0.7109375" style="1" customWidth="1"/>
    <col min="20" max="21" width="0.5703125" style="1" customWidth="1"/>
    <col min="22" max="25" width="0.7109375" style="1" customWidth="1"/>
    <col min="26" max="26" width="4.28515625" style="1" customWidth="1"/>
    <col min="27" max="31" width="0.85546875" style="1"/>
    <col min="32" max="33" width="0.85546875" style="1" customWidth="1"/>
    <col min="34" max="34" width="1" style="1" customWidth="1"/>
    <col min="35" max="35" width="0.7109375" style="1" customWidth="1"/>
    <col min="36" max="39" width="0.85546875" style="1"/>
    <col min="40" max="40" width="0.7109375" style="1" customWidth="1"/>
    <col min="41" max="45" width="0.85546875" style="1"/>
    <col min="46" max="49" width="0.7109375" style="1" customWidth="1"/>
    <col min="50" max="50" width="0.85546875" style="1" customWidth="1"/>
    <col min="51" max="52" width="0.85546875" style="1"/>
    <col min="53" max="54" width="0.85546875" style="1" customWidth="1"/>
    <col min="55" max="55" width="1" style="1" customWidth="1"/>
    <col min="56" max="56" width="1.140625" style="1" customWidth="1"/>
    <col min="57" max="57" width="1" style="1" customWidth="1"/>
    <col min="58" max="59" width="0.85546875" style="1"/>
    <col min="60" max="60" width="1.140625" style="1" customWidth="1"/>
    <col min="61" max="61" width="1.28515625" style="1" customWidth="1"/>
    <col min="62" max="62" width="0.85546875" style="1"/>
    <col min="63" max="63" width="1.7109375" style="1" customWidth="1"/>
    <col min="64" max="75" width="0.85546875" style="1"/>
    <col min="76" max="76" width="0.85546875" style="1" customWidth="1"/>
    <col min="77" max="81" width="0.7109375" style="1" customWidth="1"/>
    <col min="82" max="82" width="0.85546875" style="1"/>
    <col min="83" max="83" width="0.7109375" style="1" customWidth="1"/>
    <col min="84" max="98" width="0.85546875" style="1"/>
    <col min="99" max="99" width="0.42578125" style="1" customWidth="1"/>
    <col min="100" max="100" width="0.7109375" style="1" customWidth="1"/>
    <col min="101" max="101" width="1" style="1" customWidth="1"/>
    <col min="102" max="102" width="0.5703125" style="1" customWidth="1"/>
    <col min="103" max="103" width="0.85546875" style="1" customWidth="1"/>
    <col min="104" max="104" width="0.42578125" style="1" customWidth="1"/>
    <col min="105" max="105" width="2.28515625" style="1" customWidth="1"/>
    <col min="106" max="16384" width="0.85546875" style="1"/>
  </cols>
  <sheetData>
    <row r="1" spans="1:108" ht="9.75" customHeight="1" x14ac:dyDescent="0.25">
      <c r="N1" s="2"/>
    </row>
    <row r="2" spans="1:108" x14ac:dyDescent="0.25">
      <c r="BE2" s="116" t="s">
        <v>0</v>
      </c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</row>
    <row r="3" spans="1:108" ht="33.75" customHeight="1" x14ac:dyDescent="0.25"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</row>
    <row r="4" spans="1:108" s="2" customFormat="1" ht="12" x14ac:dyDescent="0.2">
      <c r="BE4" s="118" t="s">
        <v>1</v>
      </c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</row>
    <row r="5" spans="1:108" x14ac:dyDescent="0.25"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</row>
    <row r="6" spans="1:108" s="2" customFormat="1" ht="12" x14ac:dyDescent="0.2">
      <c r="BE6" s="121" t="s">
        <v>2</v>
      </c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CA6" s="121" t="s">
        <v>3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</row>
    <row r="7" spans="1:108" x14ac:dyDescent="0.25">
      <c r="BM7" s="3" t="s">
        <v>4</v>
      </c>
      <c r="BN7" s="122"/>
      <c r="BO7" s="122"/>
      <c r="BP7" s="122"/>
      <c r="BQ7" s="122"/>
      <c r="BR7" s="1" t="s">
        <v>4</v>
      </c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9">
        <v>20</v>
      </c>
      <c r="CN7" s="129"/>
      <c r="CO7" s="129"/>
      <c r="CP7" s="129"/>
      <c r="CQ7" s="130"/>
      <c r="CR7" s="130"/>
      <c r="CS7" s="130"/>
      <c r="CT7" s="130"/>
      <c r="CU7" s="1" t="s">
        <v>5</v>
      </c>
    </row>
    <row r="8" spans="1:108" x14ac:dyDescent="0.25">
      <c r="BM8" s="3"/>
      <c r="BN8" s="4"/>
      <c r="BO8" s="4"/>
      <c r="BP8" s="4"/>
      <c r="BQ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38"/>
      <c r="CN8" s="38"/>
      <c r="CO8" s="38"/>
      <c r="CP8" s="38"/>
      <c r="CQ8" s="5"/>
      <c r="CR8" s="5"/>
      <c r="CS8" s="5"/>
      <c r="CT8" s="5"/>
    </row>
    <row r="9" spans="1:108" x14ac:dyDescent="0.25">
      <c r="BM9" s="3"/>
      <c r="BN9" s="4"/>
      <c r="BO9" s="4"/>
      <c r="BP9" s="4"/>
      <c r="BQ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38"/>
      <c r="CN9" s="38"/>
      <c r="CO9" s="38"/>
      <c r="CP9" s="38"/>
      <c r="CQ9" s="5"/>
      <c r="CR9" s="5"/>
      <c r="CS9" s="5"/>
      <c r="CT9" s="5"/>
    </row>
    <row r="10" spans="1:108" x14ac:dyDescent="0.25">
      <c r="BM10" s="3"/>
      <c r="BN10" s="4"/>
      <c r="BO10" s="4"/>
      <c r="BP10" s="4"/>
      <c r="BQ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38"/>
      <c r="CN10" s="38"/>
      <c r="CO10" s="38"/>
      <c r="CP10" s="38"/>
      <c r="CQ10" s="5"/>
      <c r="CR10" s="5"/>
      <c r="CS10" s="5"/>
      <c r="CT10" s="5"/>
    </row>
    <row r="11" spans="1:108" x14ac:dyDescent="0.25">
      <c r="CY11" s="6"/>
    </row>
    <row r="12" spans="1:108" ht="16.5" x14ac:dyDescent="0.25">
      <c r="A12" s="131" t="s">
        <v>57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</row>
    <row r="13" spans="1:108" s="7" customFormat="1" ht="16.5" x14ac:dyDescent="0.25">
      <c r="AJ13" s="8"/>
      <c r="AM13" s="8"/>
      <c r="AV13" s="9"/>
      <c r="AW13" s="9"/>
      <c r="AX13" s="9"/>
      <c r="BA13" s="9"/>
      <c r="BB13" s="10"/>
      <c r="BC13" s="10"/>
      <c r="BD13" s="10"/>
      <c r="BE13" s="10"/>
    </row>
    <row r="14" spans="1:108" ht="4.5" customHeight="1" x14ac:dyDescent="0.25"/>
    <row r="15" spans="1:108" ht="17.25" customHeight="1" x14ac:dyDescent="0.25">
      <c r="CO15" s="132" t="s">
        <v>6</v>
      </c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</row>
    <row r="16" spans="1:108" ht="15" customHeight="1" x14ac:dyDescent="0.25">
      <c r="CM16" s="3" t="s">
        <v>7</v>
      </c>
      <c r="CO16" s="123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5" customHeight="1" x14ac:dyDescent="0.25">
      <c r="AJ17" s="11"/>
      <c r="AK17" s="12" t="s">
        <v>4</v>
      </c>
      <c r="AL17" s="126" t="s">
        <v>73</v>
      </c>
      <c r="AM17" s="126"/>
      <c r="AN17" s="126"/>
      <c r="AO17" s="126"/>
      <c r="AP17" s="11" t="s">
        <v>4</v>
      </c>
      <c r="AQ17" s="11"/>
      <c r="AR17" s="11"/>
      <c r="AS17" s="126" t="s">
        <v>74</v>
      </c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7">
        <v>20</v>
      </c>
      <c r="BL17" s="127"/>
      <c r="BM17" s="127"/>
      <c r="BN17" s="127"/>
      <c r="BO17" s="128" t="s">
        <v>75</v>
      </c>
      <c r="BP17" s="128"/>
      <c r="BQ17" s="128"/>
      <c r="BR17" s="128"/>
      <c r="BS17" s="11" t="s">
        <v>5</v>
      </c>
      <c r="BT17" s="11"/>
      <c r="BU17" s="11"/>
      <c r="BY17" s="13"/>
      <c r="CM17" s="3" t="s">
        <v>8</v>
      </c>
      <c r="CO17" s="123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 customHeight="1" x14ac:dyDescent="0.25">
      <c r="BY18" s="13"/>
      <c r="BZ18" s="13"/>
      <c r="CM18" s="3"/>
      <c r="CO18" s="123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5"/>
    </row>
    <row r="19" spans="1:108" ht="15" customHeight="1" x14ac:dyDescent="0.25">
      <c r="BY19" s="13"/>
      <c r="BZ19" s="13"/>
      <c r="CM19" s="3"/>
      <c r="CO19" s="123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15" customHeight="1" x14ac:dyDescent="0.25">
      <c r="A20" s="14" t="s">
        <v>9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33" t="s">
        <v>64</v>
      </c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Y20" s="13"/>
      <c r="CM20" s="3" t="s">
        <v>10</v>
      </c>
      <c r="CO20" s="123" t="s">
        <v>11</v>
      </c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15" customHeight="1" x14ac:dyDescent="0.25">
      <c r="A21" s="14" t="s">
        <v>12</v>
      </c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18"/>
      <c r="W21" s="18"/>
      <c r="X21" s="18"/>
      <c r="Y21" s="18"/>
      <c r="Z21" s="19"/>
      <c r="AA21" s="19"/>
      <c r="AB21" s="19"/>
      <c r="AC21" s="16"/>
      <c r="AD21" s="16"/>
      <c r="AE21" s="16"/>
      <c r="AF21" s="16"/>
      <c r="AG21" s="16"/>
      <c r="AH21" s="15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Y21" s="13"/>
      <c r="BZ21" s="13"/>
      <c r="CM21" s="20"/>
      <c r="CO21" s="123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25.5" customHeight="1" x14ac:dyDescent="0.25">
      <c r="A22" s="14" t="s">
        <v>13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Y22" s="13"/>
      <c r="BZ22" s="13"/>
      <c r="CC22" s="99" t="s">
        <v>58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1"/>
      <c r="CO22" s="123" t="s">
        <v>59</v>
      </c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/>
    </row>
    <row r="23" spans="1:108" ht="19.149999999999999" customHeight="1" x14ac:dyDescent="0.25"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Y23" s="13"/>
      <c r="BZ23" s="13"/>
      <c r="CM23" s="3"/>
      <c r="CO23" s="107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</row>
    <row r="24" spans="1:108" s="21" customFormat="1" ht="19.149999999999999" customHeight="1" x14ac:dyDescent="0.2">
      <c r="A24" s="21" t="s">
        <v>14</v>
      </c>
      <c r="AI24" s="110" t="s">
        <v>72</v>
      </c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CM24" s="22"/>
      <c r="CO24" s="111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3"/>
    </row>
    <row r="25" spans="1:108" s="21" customFormat="1" ht="19.149999999999999" customHeight="1" x14ac:dyDescent="0.2">
      <c r="A25" s="23" t="s">
        <v>15</v>
      </c>
      <c r="CM25" s="24" t="s">
        <v>16</v>
      </c>
      <c r="CO25" s="111" t="s">
        <v>17</v>
      </c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3"/>
    </row>
    <row r="26" spans="1:108" s="21" customFormat="1" ht="3" customHeight="1" x14ac:dyDescent="0.2">
      <c r="A26" s="23"/>
      <c r="BX26" s="23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</row>
    <row r="27" spans="1:108" x14ac:dyDescent="0.25">
      <c r="A27" s="14" t="s">
        <v>18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105" t="s">
        <v>60</v>
      </c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</row>
    <row r="28" spans="1:108" x14ac:dyDescent="0.25">
      <c r="A28" s="14" t="s">
        <v>19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</row>
    <row r="29" spans="1:108" x14ac:dyDescent="0.25">
      <c r="A29" s="1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8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9"/>
      <c r="CP29" s="29"/>
      <c r="CQ29" s="29"/>
      <c r="CR29" s="29"/>
      <c r="CS29" s="29"/>
      <c r="CT29" s="29"/>
      <c r="CU29" s="29"/>
      <c r="CV29" s="29"/>
    </row>
    <row r="30" spans="1:108" x14ac:dyDescent="0.25">
      <c r="A30" s="14" t="s">
        <v>20</v>
      </c>
      <c r="AS30" s="106" t="s">
        <v>65</v>
      </c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</row>
    <row r="31" spans="1:108" x14ac:dyDescent="0.25">
      <c r="A31" s="14" t="s">
        <v>21</v>
      </c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</row>
    <row r="32" spans="1:108" x14ac:dyDescent="0.25">
      <c r="A32" s="14" t="s">
        <v>22</v>
      </c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</row>
    <row r="33" spans="1:108" ht="15" customHeight="1" x14ac:dyDescent="0.25"/>
    <row r="34" spans="1:108" s="11" customFormat="1" ht="14.25" x14ac:dyDescent="0.2">
      <c r="A34" s="114" t="s">
        <v>23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</row>
    <row r="35" spans="1:108" s="11" customFormat="1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</row>
    <row r="36" spans="1:108" ht="15" customHeight="1" x14ac:dyDescent="0.25">
      <c r="A36" s="30" t="s">
        <v>61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</row>
    <row r="37" spans="1:108" ht="27.6" customHeight="1" x14ac:dyDescent="0.25">
      <c r="A37" s="115" t="s">
        <v>24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</row>
    <row r="38" spans="1:108" ht="24.75" customHeight="1" x14ac:dyDescent="0.25">
      <c r="A38" s="30" t="s">
        <v>62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</row>
    <row r="39" spans="1:108" ht="19.149999999999999" customHeight="1" x14ac:dyDescent="0.25">
      <c r="A39" s="115" t="s">
        <v>25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</row>
    <row r="40" spans="1:108" ht="29.65" customHeight="1" x14ac:dyDescent="0.25">
      <c r="A40" s="98" t="s">
        <v>66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</row>
    <row r="41" spans="1:108" ht="14.1" customHeight="1" x14ac:dyDescent="0.25">
      <c r="A41" s="104" t="s">
        <v>63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</row>
    <row r="42" spans="1:108" ht="3" hidden="1" customHeight="1" x14ac:dyDescent="0.25"/>
    <row r="43" spans="1:108" ht="30" customHeight="1" x14ac:dyDescent="0.25">
      <c r="A43" s="103" t="s">
        <v>67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</row>
    <row r="44" spans="1:108" ht="30" customHeight="1" x14ac:dyDescent="0.25">
      <c r="A44" s="98" t="s">
        <v>68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</row>
    <row r="45" spans="1:108" ht="29.25" customHeight="1" x14ac:dyDescent="0.25">
      <c r="A45" s="98" t="s">
        <v>69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</row>
    <row r="46" spans="1:108" ht="30.75" customHeight="1" x14ac:dyDescent="0.25">
      <c r="A46" s="98" t="s">
        <v>70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</row>
    <row r="47" spans="1:108" ht="42" customHeight="1" x14ac:dyDescent="0.25">
      <c r="A47" s="98" t="s">
        <v>71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</row>
  </sheetData>
  <mergeCells count="42">
    <mergeCell ref="A39:DD39"/>
    <mergeCell ref="CO18:DD18"/>
    <mergeCell ref="CO19:DD19"/>
    <mergeCell ref="AI20:BW22"/>
    <mergeCell ref="CO20:DD20"/>
    <mergeCell ref="CO21:DD21"/>
    <mergeCell ref="CO22:DD22"/>
    <mergeCell ref="CA6:DD6"/>
    <mergeCell ref="BN7:BQ7"/>
    <mergeCell ref="BU7:CL7"/>
    <mergeCell ref="CO16:DD16"/>
    <mergeCell ref="AL17:AO17"/>
    <mergeCell ref="AS17:BJ17"/>
    <mergeCell ref="BK17:BN17"/>
    <mergeCell ref="BO17:BR17"/>
    <mergeCell ref="CO17:DD17"/>
    <mergeCell ref="CM7:CP7"/>
    <mergeCell ref="CQ7:CT7"/>
    <mergeCell ref="A12:DD12"/>
    <mergeCell ref="CO15:DD15"/>
    <mergeCell ref="BE6:BX6"/>
    <mergeCell ref="BE2:DD2"/>
    <mergeCell ref="BE3:DD3"/>
    <mergeCell ref="BE4:DD4"/>
    <mergeCell ref="BE5:BX5"/>
    <mergeCell ref="CA5:DD5"/>
    <mergeCell ref="A46:DD46"/>
    <mergeCell ref="A47:DD47"/>
    <mergeCell ref="CC22:CN22"/>
    <mergeCell ref="A40:DD40"/>
    <mergeCell ref="A43:DD43"/>
    <mergeCell ref="A44:DD44"/>
    <mergeCell ref="A45:DD45"/>
    <mergeCell ref="A41:DD41"/>
    <mergeCell ref="AS27:DD28"/>
    <mergeCell ref="AS30:DD32"/>
    <mergeCell ref="CO23:DD23"/>
    <mergeCell ref="AI24:BW24"/>
    <mergeCell ref="CO24:DD24"/>
    <mergeCell ref="CO25:DD25"/>
    <mergeCell ref="A34:DD34"/>
    <mergeCell ref="A37:DD37"/>
  </mergeCells>
  <phoneticPr fontId="0" type="noConversion"/>
  <pageMargins left="0.70866141732283472" right="0.23622047244094491" top="0.19685039370078741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1"/>
  <sheetViews>
    <sheetView tabSelected="1" view="pageBreakPreview" zoomScaleSheetLayoutView="100" workbookViewId="0">
      <selection activeCell="BU17" sqref="BU17:DD17"/>
    </sheetView>
  </sheetViews>
  <sheetFormatPr defaultColWidth="0.85546875" defaultRowHeight="15" x14ac:dyDescent="0.25"/>
  <cols>
    <col min="1" max="1" width="4.140625" style="1" customWidth="1"/>
    <col min="2" max="63" width="0.85546875" style="1"/>
    <col min="64" max="64" width="0.140625" style="1" customWidth="1"/>
    <col min="65" max="67" width="0.85546875" style="1" hidden="1" customWidth="1"/>
    <col min="68" max="68" width="0.28515625" style="1" customWidth="1"/>
    <col min="69" max="70" width="0.85546875" style="1" hidden="1" customWidth="1"/>
    <col min="71" max="79" width="0.85546875" style="1"/>
    <col min="80" max="80" width="0.5703125" style="1" customWidth="1"/>
    <col min="81" max="88" width="0.85546875" style="1" hidden="1" customWidth="1"/>
    <col min="89" max="103" width="0.85546875" style="1"/>
    <col min="104" max="104" width="1.28515625" style="1" customWidth="1"/>
    <col min="105" max="107" width="0.85546875" style="1" hidden="1" customWidth="1"/>
    <col min="108" max="108" width="1.7109375" style="1" customWidth="1"/>
    <col min="109" max="109" width="2.140625" style="1" customWidth="1"/>
    <col min="110" max="16384" width="0.85546875" style="1"/>
  </cols>
  <sheetData>
    <row r="1" spans="1:154" ht="3" customHeight="1" x14ac:dyDescent="0.25"/>
    <row r="2" spans="1:154" x14ac:dyDescent="0.2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</row>
    <row r="3" spans="1:154" x14ac:dyDescent="0.25">
      <c r="A3" s="134" t="s">
        <v>55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</row>
    <row r="4" spans="1:154" ht="6" customHeight="1" x14ac:dyDescent="0.25"/>
    <row r="5" spans="1:154" ht="30.75" customHeight="1" x14ac:dyDescent="0.25">
      <c r="A5" s="32" t="s">
        <v>30</v>
      </c>
      <c r="B5" s="135" t="s">
        <v>26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6"/>
      <c r="BU5" s="159" t="s">
        <v>53</v>
      </c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6"/>
    </row>
    <row r="6" spans="1:154" s="11" customFormat="1" ht="15" customHeight="1" x14ac:dyDescent="0.2">
      <c r="A6" s="33"/>
      <c r="B6" s="142" t="s">
        <v>29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3"/>
      <c r="BU6" s="139">
        <v>37879.599999999999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1"/>
      <c r="DE6" s="36" t="s">
        <v>50</v>
      </c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</row>
    <row r="7" spans="1:154" ht="28.9" customHeight="1" x14ac:dyDescent="0.25">
      <c r="A7" s="34"/>
      <c r="B7" s="157" t="s">
        <v>28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8"/>
      <c r="BU7" s="139">
        <v>11992.2</v>
      </c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1"/>
      <c r="DE7" s="1" t="s">
        <v>46</v>
      </c>
    </row>
    <row r="8" spans="1:154" ht="30" customHeight="1" x14ac:dyDescent="0.25">
      <c r="A8" s="34"/>
      <c r="B8" s="142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3"/>
      <c r="BU8" s="139">
        <v>9126.2999999999993</v>
      </c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1"/>
      <c r="DE8" s="1" t="s">
        <v>47</v>
      </c>
    </row>
    <row r="9" spans="1:154" ht="14.45" customHeight="1" x14ac:dyDescent="0.25">
      <c r="A9" s="34"/>
      <c r="B9" s="157" t="s">
        <v>32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8"/>
      <c r="BU9" s="139">
        <v>8749.4</v>
      </c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1"/>
      <c r="DE9" s="1" t="s">
        <v>48</v>
      </c>
    </row>
    <row r="10" spans="1:154" ht="28.35" customHeight="1" x14ac:dyDescent="0.25">
      <c r="A10" s="34"/>
      <c r="B10" s="142" t="s">
        <v>31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3"/>
      <c r="BU10" s="139">
        <v>1131.2</v>
      </c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1"/>
      <c r="DE10" s="1" t="s">
        <v>49</v>
      </c>
    </row>
    <row r="11" spans="1:154" x14ac:dyDescent="0.25">
      <c r="A11" s="34"/>
      <c r="B11" s="142" t="s">
        <v>321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3"/>
      <c r="BU11" s="139">
        <v>9290.2999999999993</v>
      </c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1"/>
      <c r="DE11" s="1" t="s">
        <v>44</v>
      </c>
    </row>
    <row r="12" spans="1:154" ht="27.6" customHeight="1" x14ac:dyDescent="0.25">
      <c r="A12" s="34"/>
      <c r="B12" s="142" t="s">
        <v>33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3"/>
      <c r="BU12" s="139">
        <v>835.2</v>
      </c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1"/>
      <c r="DE12" s="1" t="s">
        <v>45</v>
      </c>
      <c r="DL12" s="1" t="s">
        <v>54</v>
      </c>
    </row>
    <row r="13" spans="1:154" ht="30" customHeight="1" x14ac:dyDescent="0.25">
      <c r="A13" s="34"/>
      <c r="B13" s="142" t="s">
        <v>34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3"/>
      <c r="BU13" s="139">
        <f>BU12</f>
        <v>835.2</v>
      </c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1"/>
      <c r="DE13" s="1" t="s">
        <v>43</v>
      </c>
    </row>
    <row r="14" spans="1:154" ht="30" customHeight="1" x14ac:dyDescent="0.25">
      <c r="A14" s="34"/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3"/>
      <c r="BU14" s="144">
        <v>0</v>
      </c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6"/>
    </row>
    <row r="15" spans="1:154" ht="14.45" customHeight="1" x14ac:dyDescent="0.25">
      <c r="A15" s="35"/>
      <c r="B15" s="142" t="s">
        <v>36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4">
        <v>0</v>
      </c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6"/>
    </row>
    <row r="16" spans="1:154" x14ac:dyDescent="0.25">
      <c r="A16" s="34"/>
      <c r="B16" s="142" t="s">
        <v>37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3"/>
      <c r="BU16" s="147">
        <v>34056.800000000003</v>
      </c>
      <c r="BV16" s="148"/>
      <c r="BW16" s="148"/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148"/>
      <c r="CI16" s="148"/>
      <c r="CJ16" s="148"/>
      <c r="CK16" s="148"/>
      <c r="CL16" s="148"/>
      <c r="CM16" s="148"/>
      <c r="CN16" s="148"/>
      <c r="CO16" s="148"/>
      <c r="CP16" s="148"/>
      <c r="CQ16" s="148"/>
      <c r="CR16" s="148"/>
      <c r="CS16" s="148"/>
      <c r="CT16" s="148"/>
      <c r="CU16" s="148"/>
      <c r="CV16" s="148"/>
      <c r="CW16" s="148"/>
      <c r="CX16" s="148"/>
      <c r="CY16" s="148"/>
      <c r="CZ16" s="148"/>
      <c r="DA16" s="148"/>
      <c r="DB16" s="148"/>
      <c r="DC16" s="148"/>
      <c r="DD16" s="149"/>
    </row>
    <row r="17" spans="1:109" x14ac:dyDescent="0.25">
      <c r="A17" s="34"/>
      <c r="B17" s="142" t="s">
        <v>38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3"/>
      <c r="BU17" s="151" t="s">
        <v>325</v>
      </c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3"/>
    </row>
    <row r="18" spans="1:109" s="11" customFormat="1" ht="15" customHeight="1" x14ac:dyDescent="0.2">
      <c r="A18" s="33"/>
      <c r="B18" s="142" t="s">
        <v>39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54">
        <v>2756.8</v>
      </c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6"/>
      <c r="DE18" s="11" t="s">
        <v>51</v>
      </c>
    </row>
    <row r="19" spans="1:109" ht="30" customHeight="1" x14ac:dyDescent="0.25">
      <c r="A19" s="34"/>
      <c r="B19" s="157" t="s">
        <v>40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8"/>
      <c r="BU19" s="144">
        <v>0</v>
      </c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6"/>
    </row>
    <row r="20" spans="1:109" ht="15" customHeight="1" x14ac:dyDescent="0.25">
      <c r="A20" s="34"/>
      <c r="B20" s="137" t="s">
        <v>41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8"/>
      <c r="BU20" s="139">
        <f>BU18</f>
        <v>2756.8</v>
      </c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1"/>
      <c r="DE20" s="1" t="s">
        <v>56</v>
      </c>
    </row>
    <row r="21" spans="1:109" ht="32.25" customHeight="1" x14ac:dyDescent="0.25">
      <c r="A21" s="34"/>
      <c r="B21" s="142" t="s">
        <v>42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3"/>
      <c r="BU21" s="150">
        <v>0</v>
      </c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" t="s">
        <v>52</v>
      </c>
    </row>
  </sheetData>
  <mergeCells count="36">
    <mergeCell ref="BU5:DD5"/>
    <mergeCell ref="B6:BT6"/>
    <mergeCell ref="BU6:DD6"/>
    <mergeCell ref="B7:BT7"/>
    <mergeCell ref="BU7:DD7"/>
    <mergeCell ref="BU13:DD13"/>
    <mergeCell ref="B8:BT8"/>
    <mergeCell ref="BU8:DD8"/>
    <mergeCell ref="B9:BT9"/>
    <mergeCell ref="BU9:DD9"/>
    <mergeCell ref="B10:BT10"/>
    <mergeCell ref="BU10:DD10"/>
    <mergeCell ref="B21:BT21"/>
    <mergeCell ref="BU21:DD21"/>
    <mergeCell ref="B17:BT17"/>
    <mergeCell ref="BU17:DD17"/>
    <mergeCell ref="B18:BT18"/>
    <mergeCell ref="BU18:DD18"/>
    <mergeCell ref="B19:BT19"/>
    <mergeCell ref="BU19:DD19"/>
    <mergeCell ref="A2:DD2"/>
    <mergeCell ref="A3:DD3"/>
    <mergeCell ref="B5:BT5"/>
    <mergeCell ref="B20:BT20"/>
    <mergeCell ref="BU20:DD20"/>
    <mergeCell ref="B14:BT14"/>
    <mergeCell ref="BU14:DD14"/>
    <mergeCell ref="B15:BT15"/>
    <mergeCell ref="BU15:DD15"/>
    <mergeCell ref="B16:BT16"/>
    <mergeCell ref="BU16:DD16"/>
    <mergeCell ref="B11:BT11"/>
    <mergeCell ref="BU11:DD11"/>
    <mergeCell ref="B12:BT12"/>
    <mergeCell ref="BU12:DD12"/>
    <mergeCell ref="B13:BT13"/>
  </mergeCells>
  <pageMargins left="0.7" right="0.7" top="0.75" bottom="0.75" header="0.3" footer="0.3"/>
  <pageSetup paperSize="9" orientation="portrait" r:id="rId1"/>
  <colBreaks count="1" manualBreakCount="1">
    <brk id="10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opLeftCell="A10" workbookViewId="0">
      <selection activeCell="O20" sqref="O20"/>
    </sheetView>
  </sheetViews>
  <sheetFormatPr defaultRowHeight="12.75" x14ac:dyDescent="0.2"/>
  <cols>
    <col min="1" max="1" width="43" style="15" customWidth="1"/>
    <col min="2" max="2" width="7.140625" style="15" customWidth="1"/>
    <col min="3" max="3" width="11" style="15" customWidth="1"/>
    <col min="4" max="4" width="13" style="57" customWidth="1"/>
    <col min="5" max="5" width="14.42578125" style="57" customWidth="1"/>
    <col min="6" max="6" width="19.7109375" style="57" customWidth="1"/>
    <col min="7" max="7" width="18.42578125" style="57" customWidth="1"/>
    <col min="8" max="8" width="11.5703125" style="57" customWidth="1"/>
    <col min="9" max="9" width="11.7109375" style="57" customWidth="1"/>
    <col min="10" max="10" width="9" style="57" customWidth="1"/>
    <col min="11" max="11" width="10.85546875" style="57" customWidth="1"/>
    <col min="12" max="257" width="8.85546875" style="15"/>
    <col min="258" max="258" width="37.5703125" style="15" customWidth="1"/>
    <col min="259" max="259" width="8.85546875" style="15"/>
    <col min="260" max="260" width="12.5703125" style="15" customWidth="1"/>
    <col min="261" max="261" width="11.85546875" style="15" customWidth="1"/>
    <col min="262" max="262" width="15.85546875" style="15" customWidth="1"/>
    <col min="263" max="263" width="20.7109375" style="15" customWidth="1"/>
    <col min="264" max="264" width="14.28515625" style="15" customWidth="1"/>
    <col min="265" max="265" width="12.85546875" style="15" customWidth="1"/>
    <col min="266" max="266" width="10.5703125" style="15" customWidth="1"/>
    <col min="267" max="267" width="18.5703125" style="15" customWidth="1"/>
    <col min="268" max="513" width="8.85546875" style="15"/>
    <col min="514" max="514" width="37.5703125" style="15" customWidth="1"/>
    <col min="515" max="515" width="8.85546875" style="15"/>
    <col min="516" max="516" width="12.5703125" style="15" customWidth="1"/>
    <col min="517" max="517" width="11.85546875" style="15" customWidth="1"/>
    <col min="518" max="518" width="15.85546875" style="15" customWidth="1"/>
    <col min="519" max="519" width="20.7109375" style="15" customWidth="1"/>
    <col min="520" max="520" width="14.28515625" style="15" customWidth="1"/>
    <col min="521" max="521" width="12.85546875" style="15" customWidth="1"/>
    <col min="522" max="522" width="10.5703125" style="15" customWidth="1"/>
    <col min="523" max="523" width="18.5703125" style="15" customWidth="1"/>
    <col min="524" max="769" width="8.85546875" style="15"/>
    <col min="770" max="770" width="37.5703125" style="15" customWidth="1"/>
    <col min="771" max="771" width="8.85546875" style="15"/>
    <col min="772" max="772" width="12.5703125" style="15" customWidth="1"/>
    <col min="773" max="773" width="11.85546875" style="15" customWidth="1"/>
    <col min="774" max="774" width="15.85546875" style="15" customWidth="1"/>
    <col min="775" max="775" width="20.7109375" style="15" customWidth="1"/>
    <col min="776" max="776" width="14.28515625" style="15" customWidth="1"/>
    <col min="777" max="777" width="12.85546875" style="15" customWidth="1"/>
    <col min="778" max="778" width="10.5703125" style="15" customWidth="1"/>
    <col min="779" max="779" width="18.5703125" style="15" customWidth="1"/>
    <col min="780" max="1025" width="8.85546875" style="15"/>
    <col min="1026" max="1026" width="37.5703125" style="15" customWidth="1"/>
    <col min="1027" max="1027" width="8.85546875" style="15"/>
    <col min="1028" max="1028" width="12.5703125" style="15" customWidth="1"/>
    <col min="1029" max="1029" width="11.85546875" style="15" customWidth="1"/>
    <col min="1030" max="1030" width="15.85546875" style="15" customWidth="1"/>
    <col min="1031" max="1031" width="20.7109375" style="15" customWidth="1"/>
    <col min="1032" max="1032" width="14.28515625" style="15" customWidth="1"/>
    <col min="1033" max="1033" width="12.85546875" style="15" customWidth="1"/>
    <col min="1034" max="1034" width="10.5703125" style="15" customWidth="1"/>
    <col min="1035" max="1035" width="18.5703125" style="15" customWidth="1"/>
    <col min="1036" max="1281" width="8.85546875" style="15"/>
    <col min="1282" max="1282" width="37.5703125" style="15" customWidth="1"/>
    <col min="1283" max="1283" width="8.85546875" style="15"/>
    <col min="1284" max="1284" width="12.5703125" style="15" customWidth="1"/>
    <col min="1285" max="1285" width="11.85546875" style="15" customWidth="1"/>
    <col min="1286" max="1286" width="15.85546875" style="15" customWidth="1"/>
    <col min="1287" max="1287" width="20.7109375" style="15" customWidth="1"/>
    <col min="1288" max="1288" width="14.28515625" style="15" customWidth="1"/>
    <col min="1289" max="1289" width="12.85546875" style="15" customWidth="1"/>
    <col min="1290" max="1290" width="10.5703125" style="15" customWidth="1"/>
    <col min="1291" max="1291" width="18.5703125" style="15" customWidth="1"/>
    <col min="1292" max="1537" width="8.85546875" style="15"/>
    <col min="1538" max="1538" width="37.5703125" style="15" customWidth="1"/>
    <col min="1539" max="1539" width="8.85546875" style="15"/>
    <col min="1540" max="1540" width="12.5703125" style="15" customWidth="1"/>
    <col min="1541" max="1541" width="11.85546875" style="15" customWidth="1"/>
    <col min="1542" max="1542" width="15.85546875" style="15" customWidth="1"/>
    <col min="1543" max="1543" width="20.7109375" style="15" customWidth="1"/>
    <col min="1544" max="1544" width="14.28515625" style="15" customWidth="1"/>
    <col min="1545" max="1545" width="12.85546875" style="15" customWidth="1"/>
    <col min="1546" max="1546" width="10.5703125" style="15" customWidth="1"/>
    <col min="1547" max="1547" width="18.5703125" style="15" customWidth="1"/>
    <col min="1548" max="1793" width="8.85546875" style="15"/>
    <col min="1794" max="1794" width="37.5703125" style="15" customWidth="1"/>
    <col min="1795" max="1795" width="8.85546875" style="15"/>
    <col min="1796" max="1796" width="12.5703125" style="15" customWidth="1"/>
    <col min="1797" max="1797" width="11.85546875" style="15" customWidth="1"/>
    <col min="1798" max="1798" width="15.85546875" style="15" customWidth="1"/>
    <col min="1799" max="1799" width="20.7109375" style="15" customWidth="1"/>
    <col min="1800" max="1800" width="14.28515625" style="15" customWidth="1"/>
    <col min="1801" max="1801" width="12.85546875" style="15" customWidth="1"/>
    <col min="1802" max="1802" width="10.5703125" style="15" customWidth="1"/>
    <col min="1803" max="1803" width="18.5703125" style="15" customWidth="1"/>
    <col min="1804" max="2049" width="8.85546875" style="15"/>
    <col min="2050" max="2050" width="37.5703125" style="15" customWidth="1"/>
    <col min="2051" max="2051" width="8.85546875" style="15"/>
    <col min="2052" max="2052" width="12.5703125" style="15" customWidth="1"/>
    <col min="2053" max="2053" width="11.85546875" style="15" customWidth="1"/>
    <col min="2054" max="2054" width="15.85546875" style="15" customWidth="1"/>
    <col min="2055" max="2055" width="20.7109375" style="15" customWidth="1"/>
    <col min="2056" max="2056" width="14.28515625" style="15" customWidth="1"/>
    <col min="2057" max="2057" width="12.85546875" style="15" customWidth="1"/>
    <col min="2058" max="2058" width="10.5703125" style="15" customWidth="1"/>
    <col min="2059" max="2059" width="18.5703125" style="15" customWidth="1"/>
    <col min="2060" max="2305" width="8.85546875" style="15"/>
    <col min="2306" max="2306" width="37.5703125" style="15" customWidth="1"/>
    <col min="2307" max="2307" width="8.85546875" style="15"/>
    <col min="2308" max="2308" width="12.5703125" style="15" customWidth="1"/>
    <col min="2309" max="2309" width="11.85546875" style="15" customWidth="1"/>
    <col min="2310" max="2310" width="15.85546875" style="15" customWidth="1"/>
    <col min="2311" max="2311" width="20.7109375" style="15" customWidth="1"/>
    <col min="2312" max="2312" width="14.28515625" style="15" customWidth="1"/>
    <col min="2313" max="2313" width="12.85546875" style="15" customWidth="1"/>
    <col min="2314" max="2314" width="10.5703125" style="15" customWidth="1"/>
    <col min="2315" max="2315" width="18.5703125" style="15" customWidth="1"/>
    <col min="2316" max="2561" width="8.85546875" style="15"/>
    <col min="2562" max="2562" width="37.5703125" style="15" customWidth="1"/>
    <col min="2563" max="2563" width="8.85546875" style="15"/>
    <col min="2564" max="2564" width="12.5703125" style="15" customWidth="1"/>
    <col min="2565" max="2565" width="11.85546875" style="15" customWidth="1"/>
    <col min="2566" max="2566" width="15.85546875" style="15" customWidth="1"/>
    <col min="2567" max="2567" width="20.7109375" style="15" customWidth="1"/>
    <col min="2568" max="2568" width="14.28515625" style="15" customWidth="1"/>
    <col min="2569" max="2569" width="12.85546875" style="15" customWidth="1"/>
    <col min="2570" max="2570" width="10.5703125" style="15" customWidth="1"/>
    <col min="2571" max="2571" width="18.5703125" style="15" customWidth="1"/>
    <col min="2572" max="2817" width="8.85546875" style="15"/>
    <col min="2818" max="2818" width="37.5703125" style="15" customWidth="1"/>
    <col min="2819" max="2819" width="8.85546875" style="15"/>
    <col min="2820" max="2820" width="12.5703125" style="15" customWidth="1"/>
    <col min="2821" max="2821" width="11.85546875" style="15" customWidth="1"/>
    <col min="2822" max="2822" width="15.85546875" style="15" customWidth="1"/>
    <col min="2823" max="2823" width="20.7109375" style="15" customWidth="1"/>
    <col min="2824" max="2824" width="14.28515625" style="15" customWidth="1"/>
    <col min="2825" max="2825" width="12.85546875" style="15" customWidth="1"/>
    <col min="2826" max="2826" width="10.5703125" style="15" customWidth="1"/>
    <col min="2827" max="2827" width="18.5703125" style="15" customWidth="1"/>
    <col min="2828" max="3073" width="8.85546875" style="15"/>
    <col min="3074" max="3074" width="37.5703125" style="15" customWidth="1"/>
    <col min="3075" max="3075" width="8.85546875" style="15"/>
    <col min="3076" max="3076" width="12.5703125" style="15" customWidth="1"/>
    <col min="3077" max="3077" width="11.85546875" style="15" customWidth="1"/>
    <col min="3078" max="3078" width="15.85546875" style="15" customWidth="1"/>
    <col min="3079" max="3079" width="20.7109375" style="15" customWidth="1"/>
    <col min="3080" max="3080" width="14.28515625" style="15" customWidth="1"/>
    <col min="3081" max="3081" width="12.85546875" style="15" customWidth="1"/>
    <col min="3082" max="3082" width="10.5703125" style="15" customWidth="1"/>
    <col min="3083" max="3083" width="18.5703125" style="15" customWidth="1"/>
    <col min="3084" max="3329" width="8.85546875" style="15"/>
    <col min="3330" max="3330" width="37.5703125" style="15" customWidth="1"/>
    <col min="3331" max="3331" width="8.85546875" style="15"/>
    <col min="3332" max="3332" width="12.5703125" style="15" customWidth="1"/>
    <col min="3333" max="3333" width="11.85546875" style="15" customWidth="1"/>
    <col min="3334" max="3334" width="15.85546875" style="15" customWidth="1"/>
    <col min="3335" max="3335" width="20.7109375" style="15" customWidth="1"/>
    <col min="3336" max="3336" width="14.28515625" style="15" customWidth="1"/>
    <col min="3337" max="3337" width="12.85546875" style="15" customWidth="1"/>
    <col min="3338" max="3338" width="10.5703125" style="15" customWidth="1"/>
    <col min="3339" max="3339" width="18.5703125" style="15" customWidth="1"/>
    <col min="3340" max="3585" width="8.85546875" style="15"/>
    <col min="3586" max="3586" width="37.5703125" style="15" customWidth="1"/>
    <col min="3587" max="3587" width="8.85546875" style="15"/>
    <col min="3588" max="3588" width="12.5703125" style="15" customWidth="1"/>
    <col min="3589" max="3589" width="11.85546875" style="15" customWidth="1"/>
    <col min="3590" max="3590" width="15.85546875" style="15" customWidth="1"/>
    <col min="3591" max="3591" width="20.7109375" style="15" customWidth="1"/>
    <col min="3592" max="3592" width="14.28515625" style="15" customWidth="1"/>
    <col min="3593" max="3593" width="12.85546875" style="15" customWidth="1"/>
    <col min="3594" max="3594" width="10.5703125" style="15" customWidth="1"/>
    <col min="3595" max="3595" width="18.5703125" style="15" customWidth="1"/>
    <col min="3596" max="3841" width="8.85546875" style="15"/>
    <col min="3842" max="3842" width="37.5703125" style="15" customWidth="1"/>
    <col min="3843" max="3843" width="8.85546875" style="15"/>
    <col min="3844" max="3844" width="12.5703125" style="15" customWidth="1"/>
    <col min="3845" max="3845" width="11.85546875" style="15" customWidth="1"/>
    <col min="3846" max="3846" width="15.85546875" style="15" customWidth="1"/>
    <col min="3847" max="3847" width="20.7109375" style="15" customWidth="1"/>
    <col min="3848" max="3848" width="14.28515625" style="15" customWidth="1"/>
    <col min="3849" max="3849" width="12.85546875" style="15" customWidth="1"/>
    <col min="3850" max="3850" width="10.5703125" style="15" customWidth="1"/>
    <col min="3851" max="3851" width="18.5703125" style="15" customWidth="1"/>
    <col min="3852" max="4097" width="8.85546875" style="15"/>
    <col min="4098" max="4098" width="37.5703125" style="15" customWidth="1"/>
    <col min="4099" max="4099" width="8.85546875" style="15"/>
    <col min="4100" max="4100" width="12.5703125" style="15" customWidth="1"/>
    <col min="4101" max="4101" width="11.85546875" style="15" customWidth="1"/>
    <col min="4102" max="4102" width="15.85546875" style="15" customWidth="1"/>
    <col min="4103" max="4103" width="20.7109375" style="15" customWidth="1"/>
    <col min="4104" max="4104" width="14.28515625" style="15" customWidth="1"/>
    <col min="4105" max="4105" width="12.85546875" style="15" customWidth="1"/>
    <col min="4106" max="4106" width="10.5703125" style="15" customWidth="1"/>
    <col min="4107" max="4107" width="18.5703125" style="15" customWidth="1"/>
    <col min="4108" max="4353" width="8.85546875" style="15"/>
    <col min="4354" max="4354" width="37.5703125" style="15" customWidth="1"/>
    <col min="4355" max="4355" width="8.85546875" style="15"/>
    <col min="4356" max="4356" width="12.5703125" style="15" customWidth="1"/>
    <col min="4357" max="4357" width="11.85546875" style="15" customWidth="1"/>
    <col min="4358" max="4358" width="15.85546875" style="15" customWidth="1"/>
    <col min="4359" max="4359" width="20.7109375" style="15" customWidth="1"/>
    <col min="4360" max="4360" width="14.28515625" style="15" customWidth="1"/>
    <col min="4361" max="4361" width="12.85546875" style="15" customWidth="1"/>
    <col min="4362" max="4362" width="10.5703125" style="15" customWidth="1"/>
    <col min="4363" max="4363" width="18.5703125" style="15" customWidth="1"/>
    <col min="4364" max="4609" width="8.85546875" style="15"/>
    <col min="4610" max="4610" width="37.5703125" style="15" customWidth="1"/>
    <col min="4611" max="4611" width="8.85546875" style="15"/>
    <col min="4612" max="4612" width="12.5703125" style="15" customWidth="1"/>
    <col min="4613" max="4613" width="11.85546875" style="15" customWidth="1"/>
    <col min="4614" max="4614" width="15.85546875" style="15" customWidth="1"/>
    <col min="4615" max="4615" width="20.7109375" style="15" customWidth="1"/>
    <col min="4616" max="4616" width="14.28515625" style="15" customWidth="1"/>
    <col min="4617" max="4617" width="12.85546875" style="15" customWidth="1"/>
    <col min="4618" max="4618" width="10.5703125" style="15" customWidth="1"/>
    <col min="4619" max="4619" width="18.5703125" style="15" customWidth="1"/>
    <col min="4620" max="4865" width="8.85546875" style="15"/>
    <col min="4866" max="4866" width="37.5703125" style="15" customWidth="1"/>
    <col min="4867" max="4867" width="8.85546875" style="15"/>
    <col min="4868" max="4868" width="12.5703125" style="15" customWidth="1"/>
    <col min="4869" max="4869" width="11.85546875" style="15" customWidth="1"/>
    <col min="4870" max="4870" width="15.85546875" style="15" customWidth="1"/>
    <col min="4871" max="4871" width="20.7109375" style="15" customWidth="1"/>
    <col min="4872" max="4872" width="14.28515625" style="15" customWidth="1"/>
    <col min="4873" max="4873" width="12.85546875" style="15" customWidth="1"/>
    <col min="4874" max="4874" width="10.5703125" style="15" customWidth="1"/>
    <col min="4875" max="4875" width="18.5703125" style="15" customWidth="1"/>
    <col min="4876" max="5121" width="8.85546875" style="15"/>
    <col min="5122" max="5122" width="37.5703125" style="15" customWidth="1"/>
    <col min="5123" max="5123" width="8.85546875" style="15"/>
    <col min="5124" max="5124" width="12.5703125" style="15" customWidth="1"/>
    <col min="5125" max="5125" width="11.85546875" style="15" customWidth="1"/>
    <col min="5126" max="5126" width="15.85546875" style="15" customWidth="1"/>
    <col min="5127" max="5127" width="20.7109375" style="15" customWidth="1"/>
    <col min="5128" max="5128" width="14.28515625" style="15" customWidth="1"/>
    <col min="5129" max="5129" width="12.85546875" style="15" customWidth="1"/>
    <col min="5130" max="5130" width="10.5703125" style="15" customWidth="1"/>
    <col min="5131" max="5131" width="18.5703125" style="15" customWidth="1"/>
    <col min="5132" max="5377" width="8.85546875" style="15"/>
    <col min="5378" max="5378" width="37.5703125" style="15" customWidth="1"/>
    <col min="5379" max="5379" width="8.85546875" style="15"/>
    <col min="5380" max="5380" width="12.5703125" style="15" customWidth="1"/>
    <col min="5381" max="5381" width="11.85546875" style="15" customWidth="1"/>
    <col min="5382" max="5382" width="15.85546875" style="15" customWidth="1"/>
    <col min="5383" max="5383" width="20.7109375" style="15" customWidth="1"/>
    <col min="5384" max="5384" width="14.28515625" style="15" customWidth="1"/>
    <col min="5385" max="5385" width="12.85546875" style="15" customWidth="1"/>
    <col min="5386" max="5386" width="10.5703125" style="15" customWidth="1"/>
    <col min="5387" max="5387" width="18.5703125" style="15" customWidth="1"/>
    <col min="5388" max="5633" width="8.85546875" style="15"/>
    <col min="5634" max="5634" width="37.5703125" style="15" customWidth="1"/>
    <col min="5635" max="5635" width="8.85546875" style="15"/>
    <col min="5636" max="5636" width="12.5703125" style="15" customWidth="1"/>
    <col min="5637" max="5637" width="11.85546875" style="15" customWidth="1"/>
    <col min="5638" max="5638" width="15.85546875" style="15" customWidth="1"/>
    <col min="5639" max="5639" width="20.7109375" style="15" customWidth="1"/>
    <col min="5640" max="5640" width="14.28515625" style="15" customWidth="1"/>
    <col min="5641" max="5641" width="12.85546875" style="15" customWidth="1"/>
    <col min="5642" max="5642" width="10.5703125" style="15" customWidth="1"/>
    <col min="5643" max="5643" width="18.5703125" style="15" customWidth="1"/>
    <col min="5644" max="5889" width="8.85546875" style="15"/>
    <col min="5890" max="5890" width="37.5703125" style="15" customWidth="1"/>
    <col min="5891" max="5891" width="8.85546875" style="15"/>
    <col min="5892" max="5892" width="12.5703125" style="15" customWidth="1"/>
    <col min="5893" max="5893" width="11.85546875" style="15" customWidth="1"/>
    <col min="5894" max="5894" width="15.85546875" style="15" customWidth="1"/>
    <col min="5895" max="5895" width="20.7109375" style="15" customWidth="1"/>
    <col min="5896" max="5896" width="14.28515625" style="15" customWidth="1"/>
    <col min="5897" max="5897" width="12.85546875" style="15" customWidth="1"/>
    <col min="5898" max="5898" width="10.5703125" style="15" customWidth="1"/>
    <col min="5899" max="5899" width="18.5703125" style="15" customWidth="1"/>
    <col min="5900" max="6145" width="8.85546875" style="15"/>
    <col min="6146" max="6146" width="37.5703125" style="15" customWidth="1"/>
    <col min="6147" max="6147" width="8.85546875" style="15"/>
    <col min="6148" max="6148" width="12.5703125" style="15" customWidth="1"/>
    <col min="6149" max="6149" width="11.85546875" style="15" customWidth="1"/>
    <col min="6150" max="6150" width="15.85546875" style="15" customWidth="1"/>
    <col min="6151" max="6151" width="20.7109375" style="15" customWidth="1"/>
    <col min="6152" max="6152" width="14.28515625" style="15" customWidth="1"/>
    <col min="6153" max="6153" width="12.85546875" style="15" customWidth="1"/>
    <col min="6154" max="6154" width="10.5703125" style="15" customWidth="1"/>
    <col min="6155" max="6155" width="18.5703125" style="15" customWidth="1"/>
    <col min="6156" max="6401" width="8.85546875" style="15"/>
    <col min="6402" max="6402" width="37.5703125" style="15" customWidth="1"/>
    <col min="6403" max="6403" width="8.85546875" style="15"/>
    <col min="6404" max="6404" width="12.5703125" style="15" customWidth="1"/>
    <col min="6405" max="6405" width="11.85546875" style="15" customWidth="1"/>
    <col min="6406" max="6406" width="15.85546875" style="15" customWidth="1"/>
    <col min="6407" max="6407" width="20.7109375" style="15" customWidth="1"/>
    <col min="6408" max="6408" width="14.28515625" style="15" customWidth="1"/>
    <col min="6409" max="6409" width="12.85546875" style="15" customWidth="1"/>
    <col min="6410" max="6410" width="10.5703125" style="15" customWidth="1"/>
    <col min="6411" max="6411" width="18.5703125" style="15" customWidth="1"/>
    <col min="6412" max="6657" width="8.85546875" style="15"/>
    <col min="6658" max="6658" width="37.5703125" style="15" customWidth="1"/>
    <col min="6659" max="6659" width="8.85546875" style="15"/>
    <col min="6660" max="6660" width="12.5703125" style="15" customWidth="1"/>
    <col min="6661" max="6661" width="11.85546875" style="15" customWidth="1"/>
    <col min="6662" max="6662" width="15.85546875" style="15" customWidth="1"/>
    <col min="6663" max="6663" width="20.7109375" style="15" customWidth="1"/>
    <col min="6664" max="6664" width="14.28515625" style="15" customWidth="1"/>
    <col min="6665" max="6665" width="12.85546875" style="15" customWidth="1"/>
    <col min="6666" max="6666" width="10.5703125" style="15" customWidth="1"/>
    <col min="6667" max="6667" width="18.5703125" style="15" customWidth="1"/>
    <col min="6668" max="6913" width="8.85546875" style="15"/>
    <col min="6914" max="6914" width="37.5703125" style="15" customWidth="1"/>
    <col min="6915" max="6915" width="8.85546875" style="15"/>
    <col min="6916" max="6916" width="12.5703125" style="15" customWidth="1"/>
    <col min="6917" max="6917" width="11.85546875" style="15" customWidth="1"/>
    <col min="6918" max="6918" width="15.85546875" style="15" customWidth="1"/>
    <col min="6919" max="6919" width="20.7109375" style="15" customWidth="1"/>
    <col min="6920" max="6920" width="14.28515625" style="15" customWidth="1"/>
    <col min="6921" max="6921" width="12.85546875" style="15" customWidth="1"/>
    <col min="6922" max="6922" width="10.5703125" style="15" customWidth="1"/>
    <col min="6923" max="6923" width="18.5703125" style="15" customWidth="1"/>
    <col min="6924" max="7169" width="8.85546875" style="15"/>
    <col min="7170" max="7170" width="37.5703125" style="15" customWidth="1"/>
    <col min="7171" max="7171" width="8.85546875" style="15"/>
    <col min="7172" max="7172" width="12.5703125" style="15" customWidth="1"/>
    <col min="7173" max="7173" width="11.85546875" style="15" customWidth="1"/>
    <col min="7174" max="7174" width="15.85546875" style="15" customWidth="1"/>
    <col min="7175" max="7175" width="20.7109375" style="15" customWidth="1"/>
    <col min="7176" max="7176" width="14.28515625" style="15" customWidth="1"/>
    <col min="7177" max="7177" width="12.85546875" style="15" customWidth="1"/>
    <col min="7178" max="7178" width="10.5703125" style="15" customWidth="1"/>
    <col min="7179" max="7179" width="18.5703125" style="15" customWidth="1"/>
    <col min="7180" max="7425" width="8.85546875" style="15"/>
    <col min="7426" max="7426" width="37.5703125" style="15" customWidth="1"/>
    <col min="7427" max="7427" width="8.85546875" style="15"/>
    <col min="7428" max="7428" width="12.5703125" style="15" customWidth="1"/>
    <col min="7429" max="7429" width="11.85546875" style="15" customWidth="1"/>
    <col min="7430" max="7430" width="15.85546875" style="15" customWidth="1"/>
    <col min="7431" max="7431" width="20.7109375" style="15" customWidth="1"/>
    <col min="7432" max="7432" width="14.28515625" style="15" customWidth="1"/>
    <col min="7433" max="7433" width="12.85546875" style="15" customWidth="1"/>
    <col min="7434" max="7434" width="10.5703125" style="15" customWidth="1"/>
    <col min="7435" max="7435" width="18.5703125" style="15" customWidth="1"/>
    <col min="7436" max="7681" width="8.85546875" style="15"/>
    <col min="7682" max="7682" width="37.5703125" style="15" customWidth="1"/>
    <col min="7683" max="7683" width="8.85546875" style="15"/>
    <col min="7684" max="7684" width="12.5703125" style="15" customWidth="1"/>
    <col min="7685" max="7685" width="11.85546875" style="15" customWidth="1"/>
    <col min="7686" max="7686" width="15.85546875" style="15" customWidth="1"/>
    <col min="7687" max="7687" width="20.7109375" style="15" customWidth="1"/>
    <col min="7688" max="7688" width="14.28515625" style="15" customWidth="1"/>
    <col min="7689" max="7689" width="12.85546875" style="15" customWidth="1"/>
    <col min="7690" max="7690" width="10.5703125" style="15" customWidth="1"/>
    <col min="7691" max="7691" width="18.5703125" style="15" customWidth="1"/>
    <col min="7692" max="7937" width="8.85546875" style="15"/>
    <col min="7938" max="7938" width="37.5703125" style="15" customWidth="1"/>
    <col min="7939" max="7939" width="8.85546875" style="15"/>
    <col min="7940" max="7940" width="12.5703125" style="15" customWidth="1"/>
    <col min="7941" max="7941" width="11.85546875" style="15" customWidth="1"/>
    <col min="7942" max="7942" width="15.85546875" style="15" customWidth="1"/>
    <col min="7943" max="7943" width="20.7109375" style="15" customWidth="1"/>
    <col min="7944" max="7944" width="14.28515625" style="15" customWidth="1"/>
    <col min="7945" max="7945" width="12.85546875" style="15" customWidth="1"/>
    <col min="7946" max="7946" width="10.5703125" style="15" customWidth="1"/>
    <col min="7947" max="7947" width="18.5703125" style="15" customWidth="1"/>
    <col min="7948" max="8193" width="8.85546875" style="15"/>
    <col min="8194" max="8194" width="37.5703125" style="15" customWidth="1"/>
    <col min="8195" max="8195" width="8.85546875" style="15"/>
    <col min="8196" max="8196" width="12.5703125" style="15" customWidth="1"/>
    <col min="8197" max="8197" width="11.85546875" style="15" customWidth="1"/>
    <col min="8198" max="8198" width="15.85546875" style="15" customWidth="1"/>
    <col min="8199" max="8199" width="20.7109375" style="15" customWidth="1"/>
    <col min="8200" max="8200" width="14.28515625" style="15" customWidth="1"/>
    <col min="8201" max="8201" width="12.85546875" style="15" customWidth="1"/>
    <col min="8202" max="8202" width="10.5703125" style="15" customWidth="1"/>
    <col min="8203" max="8203" width="18.5703125" style="15" customWidth="1"/>
    <col min="8204" max="8449" width="8.85546875" style="15"/>
    <col min="8450" max="8450" width="37.5703125" style="15" customWidth="1"/>
    <col min="8451" max="8451" width="8.85546875" style="15"/>
    <col min="8452" max="8452" width="12.5703125" style="15" customWidth="1"/>
    <col min="8453" max="8453" width="11.85546875" style="15" customWidth="1"/>
    <col min="8454" max="8454" width="15.85546875" style="15" customWidth="1"/>
    <col min="8455" max="8455" width="20.7109375" style="15" customWidth="1"/>
    <col min="8456" max="8456" width="14.28515625" style="15" customWidth="1"/>
    <col min="8457" max="8457" width="12.85546875" style="15" customWidth="1"/>
    <col min="8458" max="8458" width="10.5703125" style="15" customWidth="1"/>
    <col min="8459" max="8459" width="18.5703125" style="15" customWidth="1"/>
    <col min="8460" max="8705" width="8.85546875" style="15"/>
    <col min="8706" max="8706" width="37.5703125" style="15" customWidth="1"/>
    <col min="8707" max="8707" width="8.85546875" style="15"/>
    <col min="8708" max="8708" width="12.5703125" style="15" customWidth="1"/>
    <col min="8709" max="8709" width="11.85546875" style="15" customWidth="1"/>
    <col min="8710" max="8710" width="15.85546875" style="15" customWidth="1"/>
    <col min="8711" max="8711" width="20.7109375" style="15" customWidth="1"/>
    <col min="8712" max="8712" width="14.28515625" style="15" customWidth="1"/>
    <col min="8713" max="8713" width="12.85546875" style="15" customWidth="1"/>
    <col min="8714" max="8714" width="10.5703125" style="15" customWidth="1"/>
    <col min="8715" max="8715" width="18.5703125" style="15" customWidth="1"/>
    <col min="8716" max="8961" width="8.85546875" style="15"/>
    <col min="8962" max="8962" width="37.5703125" style="15" customWidth="1"/>
    <col min="8963" max="8963" width="8.85546875" style="15"/>
    <col min="8964" max="8964" width="12.5703125" style="15" customWidth="1"/>
    <col min="8965" max="8965" width="11.85546875" style="15" customWidth="1"/>
    <col min="8966" max="8966" width="15.85546875" style="15" customWidth="1"/>
    <col min="8967" max="8967" width="20.7109375" style="15" customWidth="1"/>
    <col min="8968" max="8968" width="14.28515625" style="15" customWidth="1"/>
    <col min="8969" max="8969" width="12.85546875" style="15" customWidth="1"/>
    <col min="8970" max="8970" width="10.5703125" style="15" customWidth="1"/>
    <col min="8971" max="8971" width="18.5703125" style="15" customWidth="1"/>
    <col min="8972" max="9217" width="8.85546875" style="15"/>
    <col min="9218" max="9218" width="37.5703125" style="15" customWidth="1"/>
    <col min="9219" max="9219" width="8.85546875" style="15"/>
    <col min="9220" max="9220" width="12.5703125" style="15" customWidth="1"/>
    <col min="9221" max="9221" width="11.85546875" style="15" customWidth="1"/>
    <col min="9222" max="9222" width="15.85546875" style="15" customWidth="1"/>
    <col min="9223" max="9223" width="20.7109375" style="15" customWidth="1"/>
    <col min="9224" max="9224" width="14.28515625" style="15" customWidth="1"/>
    <col min="9225" max="9225" width="12.85546875" style="15" customWidth="1"/>
    <col min="9226" max="9226" width="10.5703125" style="15" customWidth="1"/>
    <col min="9227" max="9227" width="18.5703125" style="15" customWidth="1"/>
    <col min="9228" max="9473" width="8.85546875" style="15"/>
    <col min="9474" max="9474" width="37.5703125" style="15" customWidth="1"/>
    <col min="9475" max="9475" width="8.85546875" style="15"/>
    <col min="9476" max="9476" width="12.5703125" style="15" customWidth="1"/>
    <col min="9477" max="9477" width="11.85546875" style="15" customWidth="1"/>
    <col min="9478" max="9478" width="15.85546875" style="15" customWidth="1"/>
    <col min="9479" max="9479" width="20.7109375" style="15" customWidth="1"/>
    <col min="9480" max="9480" width="14.28515625" style="15" customWidth="1"/>
    <col min="9481" max="9481" width="12.85546875" style="15" customWidth="1"/>
    <col min="9482" max="9482" width="10.5703125" style="15" customWidth="1"/>
    <col min="9483" max="9483" width="18.5703125" style="15" customWidth="1"/>
    <col min="9484" max="9729" width="8.85546875" style="15"/>
    <col min="9730" max="9730" width="37.5703125" style="15" customWidth="1"/>
    <col min="9731" max="9731" width="8.85546875" style="15"/>
    <col min="9732" max="9732" width="12.5703125" style="15" customWidth="1"/>
    <col min="9733" max="9733" width="11.85546875" style="15" customWidth="1"/>
    <col min="9734" max="9734" width="15.85546875" style="15" customWidth="1"/>
    <col min="9735" max="9735" width="20.7109375" style="15" customWidth="1"/>
    <col min="9736" max="9736" width="14.28515625" style="15" customWidth="1"/>
    <col min="9737" max="9737" width="12.85546875" style="15" customWidth="1"/>
    <col min="9738" max="9738" width="10.5703125" style="15" customWidth="1"/>
    <col min="9739" max="9739" width="18.5703125" style="15" customWidth="1"/>
    <col min="9740" max="9985" width="8.85546875" style="15"/>
    <col min="9986" max="9986" width="37.5703125" style="15" customWidth="1"/>
    <col min="9987" max="9987" width="8.85546875" style="15"/>
    <col min="9988" max="9988" width="12.5703125" style="15" customWidth="1"/>
    <col min="9989" max="9989" width="11.85546875" style="15" customWidth="1"/>
    <col min="9990" max="9990" width="15.85546875" style="15" customWidth="1"/>
    <col min="9991" max="9991" width="20.7109375" style="15" customWidth="1"/>
    <col min="9992" max="9992" width="14.28515625" style="15" customWidth="1"/>
    <col min="9993" max="9993" width="12.85546875" style="15" customWidth="1"/>
    <col min="9994" max="9994" width="10.5703125" style="15" customWidth="1"/>
    <col min="9995" max="9995" width="18.5703125" style="15" customWidth="1"/>
    <col min="9996" max="10241" width="8.85546875" style="15"/>
    <col min="10242" max="10242" width="37.5703125" style="15" customWidth="1"/>
    <col min="10243" max="10243" width="8.85546875" style="15"/>
    <col min="10244" max="10244" width="12.5703125" style="15" customWidth="1"/>
    <col min="10245" max="10245" width="11.85546875" style="15" customWidth="1"/>
    <col min="10246" max="10246" width="15.85546875" style="15" customWidth="1"/>
    <col min="10247" max="10247" width="20.7109375" style="15" customWidth="1"/>
    <col min="10248" max="10248" width="14.28515625" style="15" customWidth="1"/>
    <col min="10249" max="10249" width="12.85546875" style="15" customWidth="1"/>
    <col min="10250" max="10250" width="10.5703125" style="15" customWidth="1"/>
    <col min="10251" max="10251" width="18.5703125" style="15" customWidth="1"/>
    <col min="10252" max="10497" width="8.85546875" style="15"/>
    <col min="10498" max="10498" width="37.5703125" style="15" customWidth="1"/>
    <col min="10499" max="10499" width="8.85546875" style="15"/>
    <col min="10500" max="10500" width="12.5703125" style="15" customWidth="1"/>
    <col min="10501" max="10501" width="11.85546875" style="15" customWidth="1"/>
    <col min="10502" max="10502" width="15.85546875" style="15" customWidth="1"/>
    <col min="10503" max="10503" width="20.7109375" style="15" customWidth="1"/>
    <col min="10504" max="10504" width="14.28515625" style="15" customWidth="1"/>
    <col min="10505" max="10505" width="12.85546875" style="15" customWidth="1"/>
    <col min="10506" max="10506" width="10.5703125" style="15" customWidth="1"/>
    <col min="10507" max="10507" width="18.5703125" style="15" customWidth="1"/>
    <col min="10508" max="10753" width="8.85546875" style="15"/>
    <col min="10754" max="10754" width="37.5703125" style="15" customWidth="1"/>
    <col min="10755" max="10755" width="8.85546875" style="15"/>
    <col min="10756" max="10756" width="12.5703125" style="15" customWidth="1"/>
    <col min="10757" max="10757" width="11.85546875" style="15" customWidth="1"/>
    <col min="10758" max="10758" width="15.85546875" style="15" customWidth="1"/>
    <col min="10759" max="10759" width="20.7109375" style="15" customWidth="1"/>
    <col min="10760" max="10760" width="14.28515625" style="15" customWidth="1"/>
    <col min="10761" max="10761" width="12.85546875" style="15" customWidth="1"/>
    <col min="10762" max="10762" width="10.5703125" style="15" customWidth="1"/>
    <col min="10763" max="10763" width="18.5703125" style="15" customWidth="1"/>
    <col min="10764" max="11009" width="8.85546875" style="15"/>
    <col min="11010" max="11010" width="37.5703125" style="15" customWidth="1"/>
    <col min="11011" max="11011" width="8.85546875" style="15"/>
    <col min="11012" max="11012" width="12.5703125" style="15" customWidth="1"/>
    <col min="11013" max="11013" width="11.85546875" style="15" customWidth="1"/>
    <col min="11014" max="11014" width="15.85546875" style="15" customWidth="1"/>
    <col min="11015" max="11015" width="20.7109375" style="15" customWidth="1"/>
    <col min="11016" max="11016" width="14.28515625" style="15" customWidth="1"/>
    <col min="11017" max="11017" width="12.85546875" style="15" customWidth="1"/>
    <col min="11018" max="11018" width="10.5703125" style="15" customWidth="1"/>
    <col min="11019" max="11019" width="18.5703125" style="15" customWidth="1"/>
    <col min="11020" max="11265" width="8.85546875" style="15"/>
    <col min="11266" max="11266" width="37.5703125" style="15" customWidth="1"/>
    <col min="11267" max="11267" width="8.85546875" style="15"/>
    <col min="11268" max="11268" width="12.5703125" style="15" customWidth="1"/>
    <col min="11269" max="11269" width="11.85546875" style="15" customWidth="1"/>
    <col min="11270" max="11270" width="15.85546875" style="15" customWidth="1"/>
    <col min="11271" max="11271" width="20.7109375" style="15" customWidth="1"/>
    <col min="11272" max="11272" width="14.28515625" style="15" customWidth="1"/>
    <col min="11273" max="11273" width="12.85546875" style="15" customWidth="1"/>
    <col min="11274" max="11274" width="10.5703125" style="15" customWidth="1"/>
    <col min="11275" max="11275" width="18.5703125" style="15" customWidth="1"/>
    <col min="11276" max="11521" width="8.85546875" style="15"/>
    <col min="11522" max="11522" width="37.5703125" style="15" customWidth="1"/>
    <col min="11523" max="11523" width="8.85546875" style="15"/>
    <col min="11524" max="11524" width="12.5703125" style="15" customWidth="1"/>
    <col min="11525" max="11525" width="11.85546875" style="15" customWidth="1"/>
    <col min="11526" max="11526" width="15.85546875" style="15" customWidth="1"/>
    <col min="11527" max="11527" width="20.7109375" style="15" customWidth="1"/>
    <col min="11528" max="11528" width="14.28515625" style="15" customWidth="1"/>
    <col min="11529" max="11529" width="12.85546875" style="15" customWidth="1"/>
    <col min="11530" max="11530" width="10.5703125" style="15" customWidth="1"/>
    <col min="11531" max="11531" width="18.5703125" style="15" customWidth="1"/>
    <col min="11532" max="11777" width="8.85546875" style="15"/>
    <col min="11778" max="11778" width="37.5703125" style="15" customWidth="1"/>
    <col min="11779" max="11779" width="8.85546875" style="15"/>
    <col min="11780" max="11780" width="12.5703125" style="15" customWidth="1"/>
    <col min="11781" max="11781" width="11.85546875" style="15" customWidth="1"/>
    <col min="11782" max="11782" width="15.85546875" style="15" customWidth="1"/>
    <col min="11783" max="11783" width="20.7109375" style="15" customWidth="1"/>
    <col min="11784" max="11784" width="14.28515625" style="15" customWidth="1"/>
    <col min="11785" max="11785" width="12.85546875" style="15" customWidth="1"/>
    <col min="11786" max="11786" width="10.5703125" style="15" customWidth="1"/>
    <col min="11787" max="11787" width="18.5703125" style="15" customWidth="1"/>
    <col min="11788" max="12033" width="8.85546875" style="15"/>
    <col min="12034" max="12034" width="37.5703125" style="15" customWidth="1"/>
    <col min="12035" max="12035" width="8.85546875" style="15"/>
    <col min="12036" max="12036" width="12.5703125" style="15" customWidth="1"/>
    <col min="12037" max="12037" width="11.85546875" style="15" customWidth="1"/>
    <col min="12038" max="12038" width="15.85546875" style="15" customWidth="1"/>
    <col min="12039" max="12039" width="20.7109375" style="15" customWidth="1"/>
    <col min="12040" max="12040" width="14.28515625" style="15" customWidth="1"/>
    <col min="12041" max="12041" width="12.85546875" style="15" customWidth="1"/>
    <col min="12042" max="12042" width="10.5703125" style="15" customWidth="1"/>
    <col min="12043" max="12043" width="18.5703125" style="15" customWidth="1"/>
    <col min="12044" max="12289" width="8.85546875" style="15"/>
    <col min="12290" max="12290" width="37.5703125" style="15" customWidth="1"/>
    <col min="12291" max="12291" width="8.85546875" style="15"/>
    <col min="12292" max="12292" width="12.5703125" style="15" customWidth="1"/>
    <col min="12293" max="12293" width="11.85546875" style="15" customWidth="1"/>
    <col min="12294" max="12294" width="15.85546875" style="15" customWidth="1"/>
    <col min="12295" max="12295" width="20.7109375" style="15" customWidth="1"/>
    <col min="12296" max="12296" width="14.28515625" style="15" customWidth="1"/>
    <col min="12297" max="12297" width="12.85546875" style="15" customWidth="1"/>
    <col min="12298" max="12298" width="10.5703125" style="15" customWidth="1"/>
    <col min="12299" max="12299" width="18.5703125" style="15" customWidth="1"/>
    <col min="12300" max="12545" width="8.85546875" style="15"/>
    <col min="12546" max="12546" width="37.5703125" style="15" customWidth="1"/>
    <col min="12547" max="12547" width="8.85546875" style="15"/>
    <col min="12548" max="12548" width="12.5703125" style="15" customWidth="1"/>
    <col min="12549" max="12549" width="11.85546875" style="15" customWidth="1"/>
    <col min="12550" max="12550" width="15.85546875" style="15" customWidth="1"/>
    <col min="12551" max="12551" width="20.7109375" style="15" customWidth="1"/>
    <col min="12552" max="12552" width="14.28515625" style="15" customWidth="1"/>
    <col min="12553" max="12553" width="12.85546875" style="15" customWidth="1"/>
    <col min="12554" max="12554" width="10.5703125" style="15" customWidth="1"/>
    <col min="12555" max="12555" width="18.5703125" style="15" customWidth="1"/>
    <col min="12556" max="12801" width="8.85546875" style="15"/>
    <col min="12802" max="12802" width="37.5703125" style="15" customWidth="1"/>
    <col min="12803" max="12803" width="8.85546875" style="15"/>
    <col min="12804" max="12804" width="12.5703125" style="15" customWidth="1"/>
    <col min="12805" max="12805" width="11.85546875" style="15" customWidth="1"/>
    <col min="12806" max="12806" width="15.85546875" style="15" customWidth="1"/>
    <col min="12807" max="12807" width="20.7109375" style="15" customWidth="1"/>
    <col min="12808" max="12808" width="14.28515625" style="15" customWidth="1"/>
    <col min="12809" max="12809" width="12.85546875" style="15" customWidth="1"/>
    <col min="12810" max="12810" width="10.5703125" style="15" customWidth="1"/>
    <col min="12811" max="12811" width="18.5703125" style="15" customWidth="1"/>
    <col min="12812" max="13057" width="8.85546875" style="15"/>
    <col min="13058" max="13058" width="37.5703125" style="15" customWidth="1"/>
    <col min="13059" max="13059" width="8.85546875" style="15"/>
    <col min="13060" max="13060" width="12.5703125" style="15" customWidth="1"/>
    <col min="13061" max="13061" width="11.85546875" style="15" customWidth="1"/>
    <col min="13062" max="13062" width="15.85546875" style="15" customWidth="1"/>
    <col min="13063" max="13063" width="20.7109375" style="15" customWidth="1"/>
    <col min="13064" max="13064" width="14.28515625" style="15" customWidth="1"/>
    <col min="13065" max="13065" width="12.85546875" style="15" customWidth="1"/>
    <col min="13066" max="13066" width="10.5703125" style="15" customWidth="1"/>
    <col min="13067" max="13067" width="18.5703125" style="15" customWidth="1"/>
    <col min="13068" max="13313" width="8.85546875" style="15"/>
    <col min="13314" max="13314" width="37.5703125" style="15" customWidth="1"/>
    <col min="13315" max="13315" width="8.85546875" style="15"/>
    <col min="13316" max="13316" width="12.5703125" style="15" customWidth="1"/>
    <col min="13317" max="13317" width="11.85546875" style="15" customWidth="1"/>
    <col min="13318" max="13318" width="15.85546875" style="15" customWidth="1"/>
    <col min="13319" max="13319" width="20.7109375" style="15" customWidth="1"/>
    <col min="13320" max="13320" width="14.28515625" style="15" customWidth="1"/>
    <col min="13321" max="13321" width="12.85546875" style="15" customWidth="1"/>
    <col min="13322" max="13322" width="10.5703125" style="15" customWidth="1"/>
    <col min="13323" max="13323" width="18.5703125" style="15" customWidth="1"/>
    <col min="13324" max="13569" width="8.85546875" style="15"/>
    <col min="13570" max="13570" width="37.5703125" style="15" customWidth="1"/>
    <col min="13571" max="13571" width="8.85546875" style="15"/>
    <col min="13572" max="13572" width="12.5703125" style="15" customWidth="1"/>
    <col min="13573" max="13573" width="11.85546875" style="15" customWidth="1"/>
    <col min="13574" max="13574" width="15.85546875" style="15" customWidth="1"/>
    <col min="13575" max="13575" width="20.7109375" style="15" customWidth="1"/>
    <col min="13576" max="13576" width="14.28515625" style="15" customWidth="1"/>
    <col min="13577" max="13577" width="12.85546875" style="15" customWidth="1"/>
    <col min="13578" max="13578" width="10.5703125" style="15" customWidth="1"/>
    <col min="13579" max="13579" width="18.5703125" style="15" customWidth="1"/>
    <col min="13580" max="13825" width="8.85546875" style="15"/>
    <col min="13826" max="13826" width="37.5703125" style="15" customWidth="1"/>
    <col min="13827" max="13827" width="8.85546875" style="15"/>
    <col min="13828" max="13828" width="12.5703125" style="15" customWidth="1"/>
    <col min="13829" max="13829" width="11.85546875" style="15" customWidth="1"/>
    <col min="13830" max="13830" width="15.85546875" style="15" customWidth="1"/>
    <col min="13831" max="13831" width="20.7109375" style="15" customWidth="1"/>
    <col min="13832" max="13832" width="14.28515625" style="15" customWidth="1"/>
    <col min="13833" max="13833" width="12.85546875" style="15" customWidth="1"/>
    <col min="13834" max="13834" width="10.5703125" style="15" customWidth="1"/>
    <col min="13835" max="13835" width="18.5703125" style="15" customWidth="1"/>
    <col min="13836" max="14081" width="8.85546875" style="15"/>
    <col min="14082" max="14082" width="37.5703125" style="15" customWidth="1"/>
    <col min="14083" max="14083" width="8.85546875" style="15"/>
    <col min="14084" max="14084" width="12.5703125" style="15" customWidth="1"/>
    <col min="14085" max="14085" width="11.85546875" style="15" customWidth="1"/>
    <col min="14086" max="14086" width="15.85546875" style="15" customWidth="1"/>
    <col min="14087" max="14087" width="20.7109375" style="15" customWidth="1"/>
    <col min="14088" max="14088" width="14.28515625" style="15" customWidth="1"/>
    <col min="14089" max="14089" width="12.85546875" style="15" customWidth="1"/>
    <col min="14090" max="14090" width="10.5703125" style="15" customWidth="1"/>
    <col min="14091" max="14091" width="18.5703125" style="15" customWidth="1"/>
    <col min="14092" max="14337" width="8.85546875" style="15"/>
    <col min="14338" max="14338" width="37.5703125" style="15" customWidth="1"/>
    <col min="14339" max="14339" width="8.85546875" style="15"/>
    <col min="14340" max="14340" width="12.5703125" style="15" customWidth="1"/>
    <col min="14341" max="14341" width="11.85546875" style="15" customWidth="1"/>
    <col min="14342" max="14342" width="15.85546875" style="15" customWidth="1"/>
    <col min="14343" max="14343" width="20.7109375" style="15" customWidth="1"/>
    <col min="14344" max="14344" width="14.28515625" style="15" customWidth="1"/>
    <col min="14345" max="14345" width="12.85546875" style="15" customWidth="1"/>
    <col min="14346" max="14346" width="10.5703125" style="15" customWidth="1"/>
    <col min="14347" max="14347" width="18.5703125" style="15" customWidth="1"/>
    <col min="14348" max="14593" width="8.85546875" style="15"/>
    <col min="14594" max="14594" width="37.5703125" style="15" customWidth="1"/>
    <col min="14595" max="14595" width="8.85546875" style="15"/>
    <col min="14596" max="14596" width="12.5703125" style="15" customWidth="1"/>
    <col min="14597" max="14597" width="11.85546875" style="15" customWidth="1"/>
    <col min="14598" max="14598" width="15.85546875" style="15" customWidth="1"/>
    <col min="14599" max="14599" width="20.7109375" style="15" customWidth="1"/>
    <col min="14600" max="14600" width="14.28515625" style="15" customWidth="1"/>
    <col min="14601" max="14601" width="12.85546875" style="15" customWidth="1"/>
    <col min="14602" max="14602" width="10.5703125" style="15" customWidth="1"/>
    <col min="14603" max="14603" width="18.5703125" style="15" customWidth="1"/>
    <col min="14604" max="14849" width="8.85546875" style="15"/>
    <col min="14850" max="14850" width="37.5703125" style="15" customWidth="1"/>
    <col min="14851" max="14851" width="8.85546875" style="15"/>
    <col min="14852" max="14852" width="12.5703125" style="15" customWidth="1"/>
    <col min="14853" max="14853" width="11.85546875" style="15" customWidth="1"/>
    <col min="14854" max="14854" width="15.85546875" style="15" customWidth="1"/>
    <col min="14855" max="14855" width="20.7109375" style="15" customWidth="1"/>
    <col min="14856" max="14856" width="14.28515625" style="15" customWidth="1"/>
    <col min="14857" max="14857" width="12.85546875" style="15" customWidth="1"/>
    <col min="14858" max="14858" width="10.5703125" style="15" customWidth="1"/>
    <col min="14859" max="14859" width="18.5703125" style="15" customWidth="1"/>
    <col min="14860" max="15105" width="8.85546875" style="15"/>
    <col min="15106" max="15106" width="37.5703125" style="15" customWidth="1"/>
    <col min="15107" max="15107" width="8.85546875" style="15"/>
    <col min="15108" max="15108" width="12.5703125" style="15" customWidth="1"/>
    <col min="15109" max="15109" width="11.85546875" style="15" customWidth="1"/>
    <col min="15110" max="15110" width="15.85546875" style="15" customWidth="1"/>
    <col min="15111" max="15111" width="20.7109375" style="15" customWidth="1"/>
    <col min="15112" max="15112" width="14.28515625" style="15" customWidth="1"/>
    <col min="15113" max="15113" width="12.85546875" style="15" customWidth="1"/>
    <col min="15114" max="15114" width="10.5703125" style="15" customWidth="1"/>
    <col min="15115" max="15115" width="18.5703125" style="15" customWidth="1"/>
    <col min="15116" max="15361" width="8.85546875" style="15"/>
    <col min="15362" max="15362" width="37.5703125" style="15" customWidth="1"/>
    <col min="15363" max="15363" width="8.85546875" style="15"/>
    <col min="15364" max="15364" width="12.5703125" style="15" customWidth="1"/>
    <col min="15365" max="15365" width="11.85546875" style="15" customWidth="1"/>
    <col min="15366" max="15366" width="15.85546875" style="15" customWidth="1"/>
    <col min="15367" max="15367" width="20.7109375" style="15" customWidth="1"/>
    <col min="15368" max="15368" width="14.28515625" style="15" customWidth="1"/>
    <col min="15369" max="15369" width="12.85546875" style="15" customWidth="1"/>
    <col min="15370" max="15370" width="10.5703125" style="15" customWidth="1"/>
    <col min="15371" max="15371" width="18.5703125" style="15" customWidth="1"/>
    <col min="15372" max="15617" width="8.85546875" style="15"/>
    <col min="15618" max="15618" width="37.5703125" style="15" customWidth="1"/>
    <col min="15619" max="15619" width="8.85546875" style="15"/>
    <col min="15620" max="15620" width="12.5703125" style="15" customWidth="1"/>
    <col min="15621" max="15621" width="11.85546875" style="15" customWidth="1"/>
    <col min="15622" max="15622" width="15.85546875" style="15" customWidth="1"/>
    <col min="15623" max="15623" width="20.7109375" style="15" customWidth="1"/>
    <col min="15624" max="15624" width="14.28515625" style="15" customWidth="1"/>
    <col min="15625" max="15625" width="12.85546875" style="15" customWidth="1"/>
    <col min="15626" max="15626" width="10.5703125" style="15" customWidth="1"/>
    <col min="15627" max="15627" width="18.5703125" style="15" customWidth="1"/>
    <col min="15628" max="15873" width="8.85546875" style="15"/>
    <col min="15874" max="15874" width="37.5703125" style="15" customWidth="1"/>
    <col min="15875" max="15875" width="8.85546875" style="15"/>
    <col min="15876" max="15876" width="12.5703125" style="15" customWidth="1"/>
    <col min="15877" max="15877" width="11.85546875" style="15" customWidth="1"/>
    <col min="15878" max="15878" width="15.85546875" style="15" customWidth="1"/>
    <col min="15879" max="15879" width="20.7109375" style="15" customWidth="1"/>
    <col min="15880" max="15880" width="14.28515625" style="15" customWidth="1"/>
    <col min="15881" max="15881" width="12.85546875" style="15" customWidth="1"/>
    <col min="15882" max="15882" width="10.5703125" style="15" customWidth="1"/>
    <col min="15883" max="15883" width="18.5703125" style="15" customWidth="1"/>
    <col min="15884" max="16129" width="8.85546875" style="15"/>
    <col min="16130" max="16130" width="37.5703125" style="15" customWidth="1"/>
    <col min="16131" max="16131" width="8.85546875" style="15"/>
    <col min="16132" max="16132" width="12.5703125" style="15" customWidth="1"/>
    <col min="16133" max="16133" width="11.85546875" style="15" customWidth="1"/>
    <col min="16134" max="16134" width="15.85546875" style="15" customWidth="1"/>
    <col min="16135" max="16135" width="20.7109375" style="15" customWidth="1"/>
    <col min="16136" max="16136" width="14.28515625" style="15" customWidth="1"/>
    <col min="16137" max="16137" width="12.85546875" style="15" customWidth="1"/>
    <col min="16138" max="16138" width="10.5703125" style="15" customWidth="1"/>
    <col min="16139" max="16139" width="18.5703125" style="15" customWidth="1"/>
    <col min="16140" max="16384" width="8.85546875" style="15"/>
  </cols>
  <sheetData>
    <row r="1" spans="1:18" x14ac:dyDescent="0.2">
      <c r="A1" s="94"/>
      <c r="B1" s="94"/>
      <c r="C1" s="94"/>
      <c r="D1" s="95" t="s">
        <v>191</v>
      </c>
      <c r="E1" s="95"/>
      <c r="F1" s="95"/>
      <c r="G1" s="95"/>
      <c r="H1" s="95"/>
      <c r="I1" s="95"/>
      <c r="J1" s="95"/>
      <c r="K1" s="95"/>
    </row>
    <row r="2" spans="1:18" x14ac:dyDescent="0.2">
      <c r="A2" s="94"/>
      <c r="B2" s="94"/>
      <c r="C2" s="94"/>
      <c r="D2" s="95" t="s">
        <v>192</v>
      </c>
      <c r="E2" s="95"/>
      <c r="F2" s="95"/>
      <c r="G2" s="95"/>
      <c r="H2" s="95"/>
      <c r="I2" s="95"/>
      <c r="J2" s="95"/>
      <c r="K2" s="95"/>
    </row>
    <row r="3" spans="1:18" x14ac:dyDescent="0.2">
      <c r="A3" s="96"/>
      <c r="B3" s="96"/>
      <c r="C3" s="96"/>
      <c r="D3" s="97"/>
      <c r="E3" s="97"/>
      <c r="F3" s="97"/>
      <c r="G3" s="97"/>
      <c r="H3" s="97"/>
      <c r="I3" s="97"/>
      <c r="J3" s="97"/>
      <c r="K3" s="97"/>
      <c r="L3" s="58"/>
      <c r="M3" s="58"/>
      <c r="N3" s="58"/>
      <c r="O3" s="58"/>
      <c r="P3" s="58"/>
      <c r="Q3" s="58"/>
      <c r="R3" s="58"/>
    </row>
    <row r="4" spans="1:18" x14ac:dyDescent="0.2">
      <c r="A4" s="171" t="s">
        <v>193</v>
      </c>
      <c r="B4" s="171" t="s">
        <v>194</v>
      </c>
      <c r="C4" s="171" t="s">
        <v>195</v>
      </c>
      <c r="D4" s="172" t="s">
        <v>196</v>
      </c>
      <c r="E4" s="172"/>
      <c r="F4" s="172"/>
      <c r="G4" s="172"/>
      <c r="H4" s="172"/>
      <c r="I4" s="172"/>
      <c r="J4" s="172"/>
      <c r="K4" s="172"/>
      <c r="L4" s="58"/>
      <c r="M4" s="58"/>
      <c r="N4" s="58"/>
      <c r="O4" s="58"/>
      <c r="P4" s="58"/>
      <c r="Q4" s="58"/>
      <c r="R4" s="58"/>
    </row>
    <row r="5" spans="1:18" x14ac:dyDescent="0.2">
      <c r="A5" s="171"/>
      <c r="B5" s="171"/>
      <c r="C5" s="171"/>
      <c r="D5" s="168" t="s">
        <v>197</v>
      </c>
      <c r="E5" s="172" t="s">
        <v>98</v>
      </c>
      <c r="F5" s="172"/>
      <c r="G5" s="172"/>
      <c r="H5" s="172"/>
      <c r="I5" s="172"/>
      <c r="J5" s="172"/>
      <c r="K5" s="172"/>
      <c r="L5" s="58"/>
      <c r="M5" s="58"/>
      <c r="N5" s="58"/>
      <c r="O5" s="58"/>
      <c r="P5" s="58"/>
      <c r="Q5" s="58"/>
      <c r="R5" s="58"/>
    </row>
    <row r="6" spans="1:18" ht="56.25" customHeight="1" x14ac:dyDescent="0.2">
      <c r="A6" s="171"/>
      <c r="B6" s="171"/>
      <c r="C6" s="171"/>
      <c r="D6" s="168"/>
      <c r="E6" s="168" t="s">
        <v>198</v>
      </c>
      <c r="F6" s="173" t="s">
        <v>199</v>
      </c>
      <c r="G6" s="168" t="s">
        <v>200</v>
      </c>
      <c r="H6" s="168" t="s">
        <v>201</v>
      </c>
      <c r="I6" s="168" t="s">
        <v>202</v>
      </c>
      <c r="J6" s="169" t="s">
        <v>203</v>
      </c>
      <c r="K6" s="170"/>
      <c r="L6" s="58"/>
      <c r="M6" s="58"/>
      <c r="N6" s="58"/>
      <c r="O6" s="58"/>
      <c r="P6" s="58"/>
      <c r="Q6" s="58"/>
      <c r="R6" s="58"/>
    </row>
    <row r="7" spans="1:18" ht="23.25" customHeight="1" x14ac:dyDescent="0.2">
      <c r="A7" s="171"/>
      <c r="B7" s="171"/>
      <c r="C7" s="171"/>
      <c r="D7" s="168"/>
      <c r="E7" s="168"/>
      <c r="F7" s="174"/>
      <c r="G7" s="168"/>
      <c r="H7" s="168"/>
      <c r="I7" s="168"/>
      <c r="J7" s="82" t="s">
        <v>197</v>
      </c>
      <c r="K7" s="82" t="s">
        <v>204</v>
      </c>
      <c r="L7" s="58"/>
      <c r="M7" s="58"/>
      <c r="N7" s="58"/>
      <c r="O7" s="58"/>
      <c r="P7" s="58"/>
      <c r="Q7" s="58"/>
      <c r="R7" s="58"/>
    </row>
    <row r="8" spans="1:18" x14ac:dyDescent="0.2">
      <c r="A8" s="83">
        <v>1</v>
      </c>
      <c r="B8" s="83">
        <v>2</v>
      </c>
      <c r="C8" s="83">
        <v>3</v>
      </c>
      <c r="D8" s="84">
        <v>4</v>
      </c>
      <c r="E8" s="84">
        <v>5</v>
      </c>
      <c r="F8" s="85" t="s">
        <v>205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58"/>
      <c r="M8" s="58"/>
      <c r="N8" s="58"/>
      <c r="O8" s="58"/>
      <c r="P8" s="58"/>
      <c r="Q8" s="58"/>
      <c r="R8" s="58"/>
    </row>
    <row r="9" spans="1:18" x14ac:dyDescent="0.2">
      <c r="A9" s="86" t="s">
        <v>206</v>
      </c>
      <c r="B9" s="87">
        <v>100</v>
      </c>
      <c r="C9" s="87" t="s">
        <v>207</v>
      </c>
      <c r="D9" s="88">
        <f>SUM(E9:I9)</f>
        <v>40610900</v>
      </c>
      <c r="E9" s="88">
        <v>40610900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</row>
    <row r="10" spans="1:18" s="60" customFormat="1" x14ac:dyDescent="0.2">
      <c r="A10" s="89" t="s">
        <v>98</v>
      </c>
      <c r="B10" s="90"/>
      <c r="C10" s="90"/>
      <c r="D10" s="91"/>
      <c r="E10" s="91"/>
      <c r="F10" s="91"/>
      <c r="G10" s="91"/>
      <c r="H10" s="91"/>
      <c r="I10" s="91"/>
      <c r="J10" s="91"/>
      <c r="K10" s="91"/>
    </row>
    <row r="11" spans="1:18" x14ac:dyDescent="0.2">
      <c r="A11" s="86" t="s">
        <v>208</v>
      </c>
      <c r="B11" s="87">
        <v>110</v>
      </c>
      <c r="C11" s="92"/>
      <c r="D11" s="92">
        <v>0</v>
      </c>
      <c r="E11" s="92" t="s">
        <v>207</v>
      </c>
      <c r="F11" s="92">
        <v>0</v>
      </c>
      <c r="G11" s="92" t="s">
        <v>207</v>
      </c>
      <c r="H11" s="92" t="s">
        <v>207</v>
      </c>
      <c r="I11" s="92" t="s">
        <v>207</v>
      </c>
      <c r="J11" s="92">
        <v>0</v>
      </c>
      <c r="K11" s="92" t="s">
        <v>207</v>
      </c>
    </row>
    <row r="12" spans="1:18" x14ac:dyDescent="0.2">
      <c r="A12" s="86" t="s">
        <v>209</v>
      </c>
      <c r="B12" s="87">
        <v>120</v>
      </c>
      <c r="C12" s="93"/>
      <c r="D12" s="92">
        <f>SUM(E12)</f>
        <v>40610900</v>
      </c>
      <c r="E12" s="91">
        <v>40610900</v>
      </c>
      <c r="F12" s="92">
        <v>0</v>
      </c>
      <c r="G12" s="92" t="s">
        <v>207</v>
      </c>
      <c r="H12" s="92" t="s">
        <v>207</v>
      </c>
      <c r="I12" s="92">
        <v>0</v>
      </c>
      <c r="J12" s="92">
        <v>0</v>
      </c>
      <c r="K12" s="92">
        <v>0</v>
      </c>
    </row>
    <row r="13" spans="1:18" ht="22.5" x14ac:dyDescent="0.2">
      <c r="A13" s="86" t="s">
        <v>210</v>
      </c>
      <c r="B13" s="87">
        <v>130</v>
      </c>
      <c r="C13" s="87"/>
      <c r="D13" s="92">
        <v>0</v>
      </c>
      <c r="E13" s="92" t="s">
        <v>207</v>
      </c>
      <c r="F13" s="92">
        <v>0</v>
      </c>
      <c r="G13" s="92" t="s">
        <v>207</v>
      </c>
      <c r="H13" s="92" t="s">
        <v>207</v>
      </c>
      <c r="I13" s="92" t="s">
        <v>207</v>
      </c>
      <c r="J13" s="92">
        <v>0</v>
      </c>
      <c r="K13" s="92" t="s">
        <v>207</v>
      </c>
      <c r="R13" s="94"/>
    </row>
    <row r="14" spans="1:18" ht="40.5" customHeight="1" x14ac:dyDescent="0.2">
      <c r="A14" s="86" t="s">
        <v>211</v>
      </c>
      <c r="B14" s="87">
        <v>140</v>
      </c>
      <c r="C14" s="87"/>
      <c r="D14" s="92">
        <v>0</v>
      </c>
      <c r="E14" s="92" t="s">
        <v>207</v>
      </c>
      <c r="F14" s="92">
        <v>0</v>
      </c>
      <c r="G14" s="92" t="s">
        <v>207</v>
      </c>
      <c r="H14" s="92" t="s">
        <v>207</v>
      </c>
      <c r="I14" s="92" t="s">
        <v>207</v>
      </c>
      <c r="J14" s="92">
        <v>0</v>
      </c>
      <c r="K14" s="92" t="s">
        <v>207</v>
      </c>
    </row>
    <row r="15" spans="1:18" x14ac:dyDescent="0.2">
      <c r="A15" s="86" t="s">
        <v>212</v>
      </c>
      <c r="B15" s="87">
        <v>150</v>
      </c>
      <c r="C15" s="87">
        <v>241</v>
      </c>
      <c r="D15" s="92">
        <v>0</v>
      </c>
      <c r="E15" s="92" t="s">
        <v>207</v>
      </c>
      <c r="F15" s="92">
        <v>0</v>
      </c>
      <c r="G15" s="92">
        <v>0</v>
      </c>
      <c r="H15" s="92">
        <v>0</v>
      </c>
      <c r="I15" s="92" t="s">
        <v>207</v>
      </c>
      <c r="J15" s="92" t="s">
        <v>207</v>
      </c>
      <c r="K15" s="92" t="s">
        <v>207</v>
      </c>
    </row>
    <row r="16" spans="1:18" x14ac:dyDescent="0.2">
      <c r="A16" s="86" t="s">
        <v>213</v>
      </c>
      <c r="B16" s="87">
        <v>160</v>
      </c>
      <c r="C16" s="87"/>
      <c r="D16" s="92">
        <v>0</v>
      </c>
      <c r="E16" s="92" t="s">
        <v>207</v>
      </c>
      <c r="F16" s="92">
        <v>0</v>
      </c>
      <c r="G16" s="92" t="s">
        <v>207</v>
      </c>
      <c r="H16" s="92" t="s">
        <v>207</v>
      </c>
      <c r="I16" s="92" t="s">
        <v>207</v>
      </c>
      <c r="J16" s="92">
        <v>0</v>
      </c>
      <c r="K16" s="92">
        <v>0</v>
      </c>
    </row>
    <row r="17" spans="1:11" x14ac:dyDescent="0.2">
      <c r="A17" s="86" t="s">
        <v>214</v>
      </c>
      <c r="B17" s="87">
        <v>180</v>
      </c>
      <c r="C17" s="87" t="s">
        <v>207</v>
      </c>
      <c r="D17" s="92">
        <v>0</v>
      </c>
      <c r="E17" s="92" t="s">
        <v>207</v>
      </c>
      <c r="F17" s="92">
        <v>0</v>
      </c>
      <c r="G17" s="92" t="s">
        <v>207</v>
      </c>
      <c r="H17" s="92" t="s">
        <v>207</v>
      </c>
      <c r="I17" s="92" t="s">
        <v>207</v>
      </c>
      <c r="J17" s="92">
        <v>0</v>
      </c>
      <c r="K17" s="92" t="s">
        <v>207</v>
      </c>
    </row>
    <row r="18" spans="1:11" x14ac:dyDescent="0.2">
      <c r="A18" s="86" t="s">
        <v>215</v>
      </c>
      <c r="B18" s="87">
        <v>200</v>
      </c>
      <c r="C18" s="87" t="s">
        <v>207</v>
      </c>
      <c r="D18" s="88">
        <v>40610900</v>
      </c>
      <c r="E18" s="88">
        <f>SUM(E19:E36)-E23-E24</f>
        <v>40610900</v>
      </c>
      <c r="F18" s="88">
        <f t="shared" ref="F18:K18" si="0">SUM(F19:F36)-F23-F24</f>
        <v>0</v>
      </c>
      <c r="G18" s="88">
        <f t="shared" si="0"/>
        <v>0</v>
      </c>
      <c r="H18" s="88">
        <f t="shared" si="0"/>
        <v>0</v>
      </c>
      <c r="I18" s="88">
        <f t="shared" si="0"/>
        <v>0</v>
      </c>
      <c r="J18" s="88">
        <f>SUM(J19:J36)-J23-J24</f>
        <v>0</v>
      </c>
      <c r="K18" s="88">
        <f t="shared" si="0"/>
        <v>0</v>
      </c>
    </row>
    <row r="19" spans="1:11" x14ac:dyDescent="0.2">
      <c r="A19" s="160" t="s">
        <v>216</v>
      </c>
      <c r="B19" s="164">
        <v>210</v>
      </c>
      <c r="C19" s="87">
        <v>111</v>
      </c>
      <c r="D19" s="92">
        <v>24139000</v>
      </c>
      <c r="E19" s="92">
        <v>24139000</v>
      </c>
      <c r="F19" s="92"/>
      <c r="G19" s="92"/>
      <c r="H19" s="92"/>
      <c r="I19" s="92"/>
      <c r="J19" s="92">
        <v>0</v>
      </c>
      <c r="K19" s="92"/>
    </row>
    <row r="20" spans="1:11" x14ac:dyDescent="0.2">
      <c r="A20" s="162"/>
      <c r="B20" s="166"/>
      <c r="C20" s="87">
        <v>112</v>
      </c>
      <c r="D20" s="92">
        <v>2400</v>
      </c>
      <c r="E20" s="92">
        <v>2400</v>
      </c>
      <c r="F20" s="92"/>
      <c r="G20" s="92"/>
      <c r="H20" s="92"/>
      <c r="I20" s="92"/>
      <c r="J20" s="92">
        <v>0</v>
      </c>
      <c r="K20" s="92"/>
    </row>
    <row r="21" spans="1:11" x14ac:dyDescent="0.2">
      <c r="A21" s="162"/>
      <c r="B21" s="166"/>
      <c r="C21" s="87">
        <v>113</v>
      </c>
      <c r="D21" s="92">
        <v>0</v>
      </c>
      <c r="E21" s="92">
        <v>0</v>
      </c>
      <c r="F21" s="92"/>
      <c r="G21" s="92"/>
      <c r="H21" s="92"/>
      <c r="I21" s="92"/>
      <c r="J21" s="92">
        <v>0</v>
      </c>
      <c r="K21" s="92"/>
    </row>
    <row r="22" spans="1:11" x14ac:dyDescent="0.2">
      <c r="A22" s="163"/>
      <c r="B22" s="167"/>
      <c r="C22" s="87">
        <v>119</v>
      </c>
      <c r="D22" s="92">
        <v>6507100</v>
      </c>
      <c r="E22" s="92">
        <v>6507100</v>
      </c>
      <c r="F22" s="92"/>
      <c r="G22" s="92"/>
      <c r="H22" s="92"/>
      <c r="I22" s="92"/>
      <c r="J22" s="92">
        <v>0</v>
      </c>
      <c r="K22" s="92"/>
    </row>
    <row r="23" spans="1:11" x14ac:dyDescent="0.2">
      <c r="A23" s="160" t="s">
        <v>217</v>
      </c>
      <c r="B23" s="164">
        <v>211</v>
      </c>
      <c r="C23" s="87">
        <v>111</v>
      </c>
      <c r="D23" s="92">
        <v>24139000</v>
      </c>
      <c r="E23" s="92">
        <v>24139000</v>
      </c>
      <c r="F23" s="92"/>
      <c r="G23" s="92"/>
      <c r="H23" s="92"/>
      <c r="I23" s="92"/>
      <c r="J23" s="92">
        <v>0</v>
      </c>
      <c r="K23" s="92"/>
    </row>
    <row r="24" spans="1:11" x14ac:dyDescent="0.2">
      <c r="A24" s="163"/>
      <c r="B24" s="167"/>
      <c r="C24" s="87">
        <v>119</v>
      </c>
      <c r="D24" s="92">
        <v>6507100</v>
      </c>
      <c r="E24" s="92">
        <v>6507100</v>
      </c>
      <c r="F24" s="92"/>
      <c r="G24" s="92"/>
      <c r="H24" s="92"/>
      <c r="I24" s="92"/>
      <c r="J24" s="92">
        <v>0</v>
      </c>
      <c r="K24" s="92"/>
    </row>
    <row r="25" spans="1:11" x14ac:dyDescent="0.2">
      <c r="A25" s="86" t="s">
        <v>218</v>
      </c>
      <c r="B25" s="87">
        <v>220</v>
      </c>
      <c r="C25" s="87">
        <v>321</v>
      </c>
      <c r="D25" s="92">
        <v>0</v>
      </c>
      <c r="E25" s="92">
        <v>0</v>
      </c>
      <c r="F25" s="92"/>
      <c r="G25" s="92"/>
      <c r="H25" s="92"/>
      <c r="I25" s="92"/>
      <c r="J25" s="92">
        <v>0</v>
      </c>
      <c r="K25" s="92"/>
    </row>
    <row r="26" spans="1:11" x14ac:dyDescent="0.2">
      <c r="A26" s="83" t="s">
        <v>219</v>
      </c>
      <c r="B26" s="87"/>
      <c r="C26" s="87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160" t="s">
        <v>220</v>
      </c>
      <c r="B27" s="164">
        <v>230</v>
      </c>
      <c r="C27" s="87">
        <v>831</v>
      </c>
      <c r="D27" s="92">
        <v>0</v>
      </c>
      <c r="E27" s="92">
        <v>0</v>
      </c>
      <c r="F27" s="92"/>
      <c r="G27" s="92"/>
      <c r="H27" s="92"/>
      <c r="I27" s="92"/>
      <c r="J27" s="92">
        <v>0</v>
      </c>
      <c r="K27" s="92"/>
    </row>
    <row r="28" spans="1:11" x14ac:dyDescent="0.2">
      <c r="A28" s="161"/>
      <c r="B28" s="165"/>
      <c r="C28" s="87">
        <v>851</v>
      </c>
      <c r="D28" s="92">
        <v>0</v>
      </c>
      <c r="E28" s="92">
        <v>0</v>
      </c>
      <c r="F28" s="92"/>
      <c r="G28" s="92"/>
      <c r="H28" s="92"/>
      <c r="I28" s="92"/>
      <c r="J28" s="92">
        <v>0</v>
      </c>
      <c r="K28" s="92"/>
    </row>
    <row r="29" spans="1:11" x14ac:dyDescent="0.2">
      <c r="A29" s="162"/>
      <c r="B29" s="166"/>
      <c r="C29" s="87">
        <v>852</v>
      </c>
      <c r="D29" s="92">
        <v>0</v>
      </c>
      <c r="E29" s="92">
        <v>0</v>
      </c>
      <c r="F29" s="92"/>
      <c r="G29" s="92"/>
      <c r="H29" s="92"/>
      <c r="I29" s="92"/>
      <c r="J29" s="92">
        <v>0</v>
      </c>
      <c r="K29" s="92"/>
    </row>
    <row r="30" spans="1:11" x14ac:dyDescent="0.2">
      <c r="A30" s="163"/>
      <c r="B30" s="167"/>
      <c r="C30" s="87">
        <v>853</v>
      </c>
      <c r="D30" s="92">
        <v>0</v>
      </c>
      <c r="E30" s="92">
        <v>0</v>
      </c>
      <c r="F30" s="92"/>
      <c r="G30" s="92"/>
      <c r="H30" s="92"/>
      <c r="I30" s="92"/>
      <c r="J30" s="92">
        <v>0</v>
      </c>
      <c r="K30" s="92"/>
    </row>
    <row r="31" spans="1:11" x14ac:dyDescent="0.2">
      <c r="A31" s="83" t="s">
        <v>221</v>
      </c>
      <c r="B31" s="87"/>
      <c r="C31" s="87" t="s">
        <v>207</v>
      </c>
      <c r="D31" s="92"/>
      <c r="E31" s="92"/>
      <c r="F31" s="92"/>
      <c r="G31" s="92"/>
      <c r="H31" s="92"/>
      <c r="I31" s="92"/>
      <c r="J31" s="92"/>
      <c r="K31" s="92"/>
    </row>
    <row r="32" spans="1:11" x14ac:dyDescent="0.2">
      <c r="A32" s="86" t="s">
        <v>222</v>
      </c>
      <c r="B32" s="87">
        <v>240</v>
      </c>
      <c r="C32" s="87"/>
      <c r="D32" s="92"/>
      <c r="E32" s="92"/>
      <c r="F32" s="92"/>
      <c r="G32" s="92"/>
      <c r="H32" s="92"/>
      <c r="I32" s="92"/>
      <c r="J32" s="92"/>
      <c r="K32" s="92"/>
    </row>
    <row r="33" spans="1:11" ht="22.5" x14ac:dyDescent="0.2">
      <c r="A33" s="86" t="s">
        <v>223</v>
      </c>
      <c r="B33" s="87">
        <v>250</v>
      </c>
      <c r="C33" s="87"/>
      <c r="D33" s="92"/>
      <c r="E33" s="92"/>
      <c r="F33" s="92"/>
      <c r="G33" s="92"/>
      <c r="H33" s="92"/>
      <c r="I33" s="92"/>
      <c r="J33" s="92"/>
      <c r="K33" s="92"/>
    </row>
    <row r="34" spans="1:11" x14ac:dyDescent="0.2">
      <c r="A34" s="160" t="s">
        <v>224</v>
      </c>
      <c r="B34" s="164">
        <v>260</v>
      </c>
      <c r="C34" s="87">
        <v>241</v>
      </c>
      <c r="D34" s="92">
        <v>0</v>
      </c>
      <c r="E34" s="92">
        <v>0</v>
      </c>
      <c r="F34" s="92"/>
      <c r="G34" s="92"/>
      <c r="H34" s="92"/>
      <c r="I34" s="92"/>
      <c r="J34" s="92">
        <v>0</v>
      </c>
      <c r="K34" s="92"/>
    </row>
    <row r="35" spans="1:11" x14ac:dyDescent="0.2">
      <c r="A35" s="161"/>
      <c r="B35" s="165"/>
      <c r="C35" s="87">
        <v>243</v>
      </c>
      <c r="D35" s="92">
        <v>0</v>
      </c>
      <c r="E35" s="92">
        <v>0</v>
      </c>
      <c r="F35" s="92"/>
      <c r="G35" s="92"/>
      <c r="H35" s="92"/>
      <c r="I35" s="92"/>
      <c r="J35" s="92">
        <v>0</v>
      </c>
      <c r="K35" s="92"/>
    </row>
    <row r="36" spans="1:11" x14ac:dyDescent="0.2">
      <c r="A36" s="163"/>
      <c r="B36" s="167"/>
      <c r="C36" s="87">
        <v>244</v>
      </c>
      <c r="D36" s="92">
        <v>9962400</v>
      </c>
      <c r="E36" s="92">
        <v>9962400</v>
      </c>
      <c r="F36" s="92"/>
      <c r="G36" s="92"/>
      <c r="H36" s="92"/>
      <c r="I36" s="92"/>
      <c r="J36" s="92">
        <v>0</v>
      </c>
      <c r="K36" s="92"/>
    </row>
    <row r="37" spans="1:11" x14ac:dyDescent="0.2">
      <c r="A37" s="86" t="s">
        <v>225</v>
      </c>
      <c r="B37" s="87">
        <v>300</v>
      </c>
      <c r="C37" s="87"/>
      <c r="D37" s="92">
        <v>0</v>
      </c>
      <c r="E37" s="92">
        <v>0</v>
      </c>
      <c r="F37" s="92"/>
      <c r="G37" s="92"/>
      <c r="H37" s="92"/>
      <c r="I37" s="92"/>
      <c r="J37" s="92"/>
      <c r="K37" s="92"/>
    </row>
    <row r="38" spans="1:11" ht="22.5" x14ac:dyDescent="0.2">
      <c r="A38" s="86" t="s">
        <v>226</v>
      </c>
      <c r="B38" s="87">
        <v>310</v>
      </c>
      <c r="C38" s="87"/>
      <c r="D38" s="92"/>
      <c r="E38" s="92"/>
      <c r="F38" s="92"/>
      <c r="G38" s="92"/>
      <c r="H38" s="92"/>
      <c r="I38" s="92"/>
      <c r="J38" s="92"/>
      <c r="K38" s="92"/>
    </row>
    <row r="39" spans="1:11" x14ac:dyDescent="0.2">
      <c r="A39" s="86" t="s">
        <v>227</v>
      </c>
      <c r="B39" s="87">
        <v>320</v>
      </c>
      <c r="C39" s="87"/>
      <c r="D39" s="92"/>
      <c r="E39" s="92"/>
      <c r="F39" s="92"/>
      <c r="G39" s="92"/>
      <c r="H39" s="92"/>
      <c r="I39" s="92"/>
      <c r="J39" s="92"/>
      <c r="K39" s="92"/>
    </row>
    <row r="40" spans="1:11" x14ac:dyDescent="0.2">
      <c r="A40" s="86" t="s">
        <v>228</v>
      </c>
      <c r="B40" s="87"/>
      <c r="C40" s="87" t="s">
        <v>207</v>
      </c>
      <c r="D40" s="92">
        <v>0</v>
      </c>
      <c r="E40" s="92">
        <v>0</v>
      </c>
      <c r="F40" s="92"/>
      <c r="G40" s="92"/>
      <c r="H40" s="92"/>
      <c r="I40" s="92"/>
      <c r="J40" s="92"/>
      <c r="K40" s="92"/>
    </row>
    <row r="41" spans="1:11" ht="22.5" x14ac:dyDescent="0.2">
      <c r="A41" s="86" t="s">
        <v>229</v>
      </c>
      <c r="B41" s="87">
        <v>410</v>
      </c>
      <c r="C41" s="87" t="s">
        <v>207</v>
      </c>
      <c r="D41" s="92"/>
      <c r="E41" s="92"/>
      <c r="F41" s="92"/>
      <c r="G41" s="92"/>
      <c r="H41" s="92"/>
      <c r="I41" s="92"/>
      <c r="J41" s="92"/>
      <c r="K41" s="92"/>
    </row>
    <row r="42" spans="1:11" x14ac:dyDescent="0.2">
      <c r="A42" s="86" t="s">
        <v>230</v>
      </c>
      <c r="B42" s="87">
        <v>420</v>
      </c>
      <c r="C42" s="87"/>
      <c r="D42" s="92"/>
      <c r="E42" s="92"/>
      <c r="F42" s="92"/>
      <c r="G42" s="92"/>
      <c r="H42" s="92"/>
      <c r="I42" s="92"/>
      <c r="J42" s="92"/>
      <c r="K42" s="92"/>
    </row>
    <row r="43" spans="1:11" x14ac:dyDescent="0.2">
      <c r="A43" s="86" t="s">
        <v>231</v>
      </c>
      <c r="B43" s="87">
        <v>500</v>
      </c>
      <c r="C43" s="87"/>
      <c r="D43" s="92"/>
      <c r="E43" s="92"/>
      <c r="F43" s="92"/>
      <c r="G43" s="92"/>
      <c r="H43" s="92"/>
      <c r="I43" s="92"/>
      <c r="J43" s="92"/>
      <c r="K43" s="92"/>
    </row>
    <row r="44" spans="1:11" x14ac:dyDescent="0.2">
      <c r="A44" s="86" t="s">
        <v>232</v>
      </c>
      <c r="B44" s="87">
        <v>600</v>
      </c>
      <c r="C44" s="87"/>
      <c r="D44" s="92"/>
      <c r="E44" s="92"/>
      <c r="F44" s="92"/>
      <c r="G44" s="92"/>
      <c r="H44" s="92"/>
      <c r="I44" s="92"/>
      <c r="J44" s="92"/>
      <c r="K44" s="92"/>
    </row>
    <row r="45" spans="1:11" x14ac:dyDescent="0.2">
      <c r="A45" s="58"/>
      <c r="B45" s="61"/>
      <c r="D45" s="62"/>
      <c r="E45" s="62"/>
      <c r="F45" s="62"/>
      <c r="G45" s="62"/>
      <c r="H45" s="62"/>
      <c r="I45" s="62"/>
      <c r="J45" s="62"/>
      <c r="K45" s="62"/>
    </row>
    <row r="46" spans="1:11" x14ac:dyDescent="0.2">
      <c r="A46" s="58"/>
      <c r="B46" s="61"/>
      <c r="D46" s="62"/>
      <c r="E46" s="62"/>
      <c r="F46" s="62"/>
      <c r="G46" s="62"/>
      <c r="H46" s="62"/>
      <c r="I46" s="62"/>
      <c r="J46" s="62"/>
      <c r="K46" s="62"/>
    </row>
    <row r="47" spans="1:11" x14ac:dyDescent="0.2">
      <c r="A47" s="58"/>
      <c r="B47" s="61"/>
    </row>
    <row r="48" spans="1:11" x14ac:dyDescent="0.2">
      <c r="A48" s="58"/>
    </row>
    <row r="49" spans="1:1" s="15" customFormat="1" x14ac:dyDescent="0.2">
      <c r="A49" s="58"/>
    </row>
  </sheetData>
  <mergeCells count="20">
    <mergeCell ref="J6:K6"/>
    <mergeCell ref="A19:A22"/>
    <mergeCell ref="B19:B22"/>
    <mergeCell ref="A23:A24"/>
    <mergeCell ref="B23:B24"/>
    <mergeCell ref="A4:A7"/>
    <mergeCell ref="B4:B7"/>
    <mergeCell ref="C4:C7"/>
    <mergeCell ref="D4:K4"/>
    <mergeCell ref="D5:D7"/>
    <mergeCell ref="E5:K5"/>
    <mergeCell ref="E6:E7"/>
    <mergeCell ref="F6:F7"/>
    <mergeCell ref="G6:G7"/>
    <mergeCell ref="H6:H7"/>
    <mergeCell ref="A27:A30"/>
    <mergeCell ref="B27:B30"/>
    <mergeCell ref="A34:A36"/>
    <mergeCell ref="B34:B36"/>
    <mergeCell ref="I6:I7"/>
  </mergeCells>
  <pageMargins left="0" right="0" top="0" bottom="0" header="0.31496062992125984" footer="0.31496062992125984"/>
  <pageSetup paperSize="9" scale="8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>
      <selection activeCell="K18" sqref="K18"/>
    </sheetView>
  </sheetViews>
  <sheetFormatPr defaultColWidth="11.85546875" defaultRowHeight="12.75" x14ac:dyDescent="0.2"/>
  <cols>
    <col min="1" max="1" width="13.7109375" style="15" customWidth="1"/>
    <col min="2" max="2" width="9.5703125" style="15" customWidth="1"/>
    <col min="3" max="3" width="9.85546875" style="15" customWidth="1"/>
    <col min="4" max="4" width="11.28515625" style="15" customWidth="1"/>
    <col min="5" max="256" width="11.85546875" style="15"/>
    <col min="257" max="257" width="13.7109375" style="15" customWidth="1"/>
    <col min="258" max="259" width="11.85546875" style="15" customWidth="1"/>
    <col min="260" max="260" width="12.42578125" style="15" customWidth="1"/>
    <col min="261" max="512" width="11.85546875" style="15"/>
    <col min="513" max="513" width="13.7109375" style="15" customWidth="1"/>
    <col min="514" max="515" width="11.85546875" style="15" customWidth="1"/>
    <col min="516" max="516" width="12.42578125" style="15" customWidth="1"/>
    <col min="517" max="768" width="11.85546875" style="15"/>
    <col min="769" max="769" width="13.7109375" style="15" customWidth="1"/>
    <col min="770" max="771" width="11.85546875" style="15" customWidth="1"/>
    <col min="772" max="772" width="12.42578125" style="15" customWidth="1"/>
    <col min="773" max="1024" width="11.85546875" style="15"/>
    <col min="1025" max="1025" width="13.7109375" style="15" customWidth="1"/>
    <col min="1026" max="1027" width="11.85546875" style="15" customWidth="1"/>
    <col min="1028" max="1028" width="12.42578125" style="15" customWidth="1"/>
    <col min="1029" max="1280" width="11.85546875" style="15"/>
    <col min="1281" max="1281" width="13.7109375" style="15" customWidth="1"/>
    <col min="1282" max="1283" width="11.85546875" style="15" customWidth="1"/>
    <col min="1284" max="1284" width="12.42578125" style="15" customWidth="1"/>
    <col min="1285" max="1536" width="11.85546875" style="15"/>
    <col min="1537" max="1537" width="13.7109375" style="15" customWidth="1"/>
    <col min="1538" max="1539" width="11.85546875" style="15" customWidth="1"/>
    <col min="1540" max="1540" width="12.42578125" style="15" customWidth="1"/>
    <col min="1541" max="1792" width="11.85546875" style="15"/>
    <col min="1793" max="1793" width="13.7109375" style="15" customWidth="1"/>
    <col min="1794" max="1795" width="11.85546875" style="15" customWidth="1"/>
    <col min="1796" max="1796" width="12.42578125" style="15" customWidth="1"/>
    <col min="1797" max="2048" width="11.85546875" style="15"/>
    <col min="2049" max="2049" width="13.7109375" style="15" customWidth="1"/>
    <col min="2050" max="2051" width="11.85546875" style="15" customWidth="1"/>
    <col min="2052" max="2052" width="12.42578125" style="15" customWidth="1"/>
    <col min="2053" max="2304" width="11.85546875" style="15"/>
    <col min="2305" max="2305" width="13.7109375" style="15" customWidth="1"/>
    <col min="2306" max="2307" width="11.85546875" style="15" customWidth="1"/>
    <col min="2308" max="2308" width="12.42578125" style="15" customWidth="1"/>
    <col min="2309" max="2560" width="11.85546875" style="15"/>
    <col min="2561" max="2561" width="13.7109375" style="15" customWidth="1"/>
    <col min="2562" max="2563" width="11.85546875" style="15" customWidth="1"/>
    <col min="2564" max="2564" width="12.42578125" style="15" customWidth="1"/>
    <col min="2565" max="2816" width="11.85546875" style="15"/>
    <col min="2817" max="2817" width="13.7109375" style="15" customWidth="1"/>
    <col min="2818" max="2819" width="11.85546875" style="15" customWidth="1"/>
    <col min="2820" max="2820" width="12.42578125" style="15" customWidth="1"/>
    <col min="2821" max="3072" width="11.85546875" style="15"/>
    <col min="3073" max="3073" width="13.7109375" style="15" customWidth="1"/>
    <col min="3074" max="3075" width="11.85546875" style="15" customWidth="1"/>
    <col min="3076" max="3076" width="12.42578125" style="15" customWidth="1"/>
    <col min="3077" max="3328" width="11.85546875" style="15"/>
    <col min="3329" max="3329" width="13.7109375" style="15" customWidth="1"/>
    <col min="3330" max="3331" width="11.85546875" style="15" customWidth="1"/>
    <col min="3332" max="3332" width="12.42578125" style="15" customWidth="1"/>
    <col min="3333" max="3584" width="11.85546875" style="15"/>
    <col min="3585" max="3585" width="13.7109375" style="15" customWidth="1"/>
    <col min="3586" max="3587" width="11.85546875" style="15" customWidth="1"/>
    <col min="3588" max="3588" width="12.42578125" style="15" customWidth="1"/>
    <col min="3589" max="3840" width="11.85546875" style="15"/>
    <col min="3841" max="3841" width="13.7109375" style="15" customWidth="1"/>
    <col min="3842" max="3843" width="11.85546875" style="15" customWidth="1"/>
    <col min="3844" max="3844" width="12.42578125" style="15" customWidth="1"/>
    <col min="3845" max="4096" width="11.85546875" style="15"/>
    <col min="4097" max="4097" width="13.7109375" style="15" customWidth="1"/>
    <col min="4098" max="4099" width="11.85546875" style="15" customWidth="1"/>
    <col min="4100" max="4100" width="12.42578125" style="15" customWidth="1"/>
    <col min="4101" max="4352" width="11.85546875" style="15"/>
    <col min="4353" max="4353" width="13.7109375" style="15" customWidth="1"/>
    <col min="4354" max="4355" width="11.85546875" style="15" customWidth="1"/>
    <col min="4356" max="4356" width="12.42578125" style="15" customWidth="1"/>
    <col min="4357" max="4608" width="11.85546875" style="15"/>
    <col min="4609" max="4609" width="13.7109375" style="15" customWidth="1"/>
    <col min="4610" max="4611" width="11.85546875" style="15" customWidth="1"/>
    <col min="4612" max="4612" width="12.42578125" style="15" customWidth="1"/>
    <col min="4613" max="4864" width="11.85546875" style="15"/>
    <col min="4865" max="4865" width="13.7109375" style="15" customWidth="1"/>
    <col min="4866" max="4867" width="11.85546875" style="15" customWidth="1"/>
    <col min="4868" max="4868" width="12.42578125" style="15" customWidth="1"/>
    <col min="4869" max="5120" width="11.85546875" style="15"/>
    <col min="5121" max="5121" width="13.7109375" style="15" customWidth="1"/>
    <col min="5122" max="5123" width="11.85546875" style="15" customWidth="1"/>
    <col min="5124" max="5124" width="12.42578125" style="15" customWidth="1"/>
    <col min="5125" max="5376" width="11.85546875" style="15"/>
    <col min="5377" max="5377" width="13.7109375" style="15" customWidth="1"/>
    <col min="5378" max="5379" width="11.85546875" style="15" customWidth="1"/>
    <col min="5380" max="5380" width="12.42578125" style="15" customWidth="1"/>
    <col min="5381" max="5632" width="11.85546875" style="15"/>
    <col min="5633" max="5633" width="13.7109375" style="15" customWidth="1"/>
    <col min="5634" max="5635" width="11.85546875" style="15" customWidth="1"/>
    <col min="5636" max="5636" width="12.42578125" style="15" customWidth="1"/>
    <col min="5637" max="5888" width="11.85546875" style="15"/>
    <col min="5889" max="5889" width="13.7109375" style="15" customWidth="1"/>
    <col min="5890" max="5891" width="11.85546875" style="15" customWidth="1"/>
    <col min="5892" max="5892" width="12.42578125" style="15" customWidth="1"/>
    <col min="5893" max="6144" width="11.85546875" style="15"/>
    <col min="6145" max="6145" width="13.7109375" style="15" customWidth="1"/>
    <col min="6146" max="6147" width="11.85546875" style="15" customWidth="1"/>
    <col min="6148" max="6148" width="12.42578125" style="15" customWidth="1"/>
    <col min="6149" max="6400" width="11.85546875" style="15"/>
    <col min="6401" max="6401" width="13.7109375" style="15" customWidth="1"/>
    <col min="6402" max="6403" width="11.85546875" style="15" customWidth="1"/>
    <col min="6404" max="6404" width="12.42578125" style="15" customWidth="1"/>
    <col min="6405" max="6656" width="11.85546875" style="15"/>
    <col min="6657" max="6657" width="13.7109375" style="15" customWidth="1"/>
    <col min="6658" max="6659" width="11.85546875" style="15" customWidth="1"/>
    <col min="6660" max="6660" width="12.42578125" style="15" customWidth="1"/>
    <col min="6661" max="6912" width="11.85546875" style="15"/>
    <col min="6913" max="6913" width="13.7109375" style="15" customWidth="1"/>
    <col min="6914" max="6915" width="11.85546875" style="15" customWidth="1"/>
    <col min="6916" max="6916" width="12.42578125" style="15" customWidth="1"/>
    <col min="6917" max="7168" width="11.85546875" style="15"/>
    <col min="7169" max="7169" width="13.7109375" style="15" customWidth="1"/>
    <col min="7170" max="7171" width="11.85546875" style="15" customWidth="1"/>
    <col min="7172" max="7172" width="12.42578125" style="15" customWidth="1"/>
    <col min="7173" max="7424" width="11.85546875" style="15"/>
    <col min="7425" max="7425" width="13.7109375" style="15" customWidth="1"/>
    <col min="7426" max="7427" width="11.85546875" style="15" customWidth="1"/>
    <col min="7428" max="7428" width="12.42578125" style="15" customWidth="1"/>
    <col min="7429" max="7680" width="11.85546875" style="15"/>
    <col min="7681" max="7681" width="13.7109375" style="15" customWidth="1"/>
    <col min="7682" max="7683" width="11.85546875" style="15" customWidth="1"/>
    <col min="7684" max="7684" width="12.42578125" style="15" customWidth="1"/>
    <col min="7685" max="7936" width="11.85546875" style="15"/>
    <col min="7937" max="7937" width="13.7109375" style="15" customWidth="1"/>
    <col min="7938" max="7939" width="11.85546875" style="15" customWidth="1"/>
    <col min="7940" max="7940" width="12.42578125" style="15" customWidth="1"/>
    <col min="7941" max="8192" width="11.85546875" style="15"/>
    <col min="8193" max="8193" width="13.7109375" style="15" customWidth="1"/>
    <col min="8194" max="8195" width="11.85546875" style="15" customWidth="1"/>
    <col min="8196" max="8196" width="12.42578125" style="15" customWidth="1"/>
    <col min="8197" max="8448" width="11.85546875" style="15"/>
    <col min="8449" max="8449" width="13.7109375" style="15" customWidth="1"/>
    <col min="8450" max="8451" width="11.85546875" style="15" customWidth="1"/>
    <col min="8452" max="8452" width="12.42578125" style="15" customWidth="1"/>
    <col min="8453" max="8704" width="11.85546875" style="15"/>
    <col min="8705" max="8705" width="13.7109375" style="15" customWidth="1"/>
    <col min="8706" max="8707" width="11.85546875" style="15" customWidth="1"/>
    <col min="8708" max="8708" width="12.42578125" style="15" customWidth="1"/>
    <col min="8709" max="8960" width="11.85546875" style="15"/>
    <col min="8961" max="8961" width="13.7109375" style="15" customWidth="1"/>
    <col min="8962" max="8963" width="11.85546875" style="15" customWidth="1"/>
    <col min="8964" max="8964" width="12.42578125" style="15" customWidth="1"/>
    <col min="8965" max="9216" width="11.85546875" style="15"/>
    <col min="9217" max="9217" width="13.7109375" style="15" customWidth="1"/>
    <col min="9218" max="9219" width="11.85546875" style="15" customWidth="1"/>
    <col min="9220" max="9220" width="12.42578125" style="15" customWidth="1"/>
    <col min="9221" max="9472" width="11.85546875" style="15"/>
    <col min="9473" max="9473" width="13.7109375" style="15" customWidth="1"/>
    <col min="9474" max="9475" width="11.85546875" style="15" customWidth="1"/>
    <col min="9476" max="9476" width="12.42578125" style="15" customWidth="1"/>
    <col min="9477" max="9728" width="11.85546875" style="15"/>
    <col min="9729" max="9729" width="13.7109375" style="15" customWidth="1"/>
    <col min="9730" max="9731" width="11.85546875" style="15" customWidth="1"/>
    <col min="9732" max="9732" width="12.42578125" style="15" customWidth="1"/>
    <col min="9733" max="9984" width="11.85546875" style="15"/>
    <col min="9985" max="9985" width="13.7109375" style="15" customWidth="1"/>
    <col min="9986" max="9987" width="11.85546875" style="15" customWidth="1"/>
    <col min="9988" max="9988" width="12.42578125" style="15" customWidth="1"/>
    <col min="9989" max="10240" width="11.85546875" style="15"/>
    <col min="10241" max="10241" width="13.7109375" style="15" customWidth="1"/>
    <col min="10242" max="10243" width="11.85546875" style="15" customWidth="1"/>
    <col min="10244" max="10244" width="12.42578125" style="15" customWidth="1"/>
    <col min="10245" max="10496" width="11.85546875" style="15"/>
    <col min="10497" max="10497" width="13.7109375" style="15" customWidth="1"/>
    <col min="10498" max="10499" width="11.85546875" style="15" customWidth="1"/>
    <col min="10500" max="10500" width="12.42578125" style="15" customWidth="1"/>
    <col min="10501" max="10752" width="11.85546875" style="15"/>
    <col min="10753" max="10753" width="13.7109375" style="15" customWidth="1"/>
    <col min="10754" max="10755" width="11.85546875" style="15" customWidth="1"/>
    <col min="10756" max="10756" width="12.42578125" style="15" customWidth="1"/>
    <col min="10757" max="11008" width="11.85546875" style="15"/>
    <col min="11009" max="11009" width="13.7109375" style="15" customWidth="1"/>
    <col min="11010" max="11011" width="11.85546875" style="15" customWidth="1"/>
    <col min="11012" max="11012" width="12.42578125" style="15" customWidth="1"/>
    <col min="11013" max="11264" width="11.85546875" style="15"/>
    <col min="11265" max="11265" width="13.7109375" style="15" customWidth="1"/>
    <col min="11266" max="11267" width="11.85546875" style="15" customWidth="1"/>
    <col min="11268" max="11268" width="12.42578125" style="15" customWidth="1"/>
    <col min="11269" max="11520" width="11.85546875" style="15"/>
    <col min="11521" max="11521" width="13.7109375" style="15" customWidth="1"/>
    <col min="11522" max="11523" width="11.85546875" style="15" customWidth="1"/>
    <col min="11524" max="11524" width="12.42578125" style="15" customWidth="1"/>
    <col min="11525" max="11776" width="11.85546875" style="15"/>
    <col min="11777" max="11777" width="13.7109375" style="15" customWidth="1"/>
    <col min="11778" max="11779" width="11.85546875" style="15" customWidth="1"/>
    <col min="11780" max="11780" width="12.42578125" style="15" customWidth="1"/>
    <col min="11781" max="12032" width="11.85546875" style="15"/>
    <col min="12033" max="12033" width="13.7109375" style="15" customWidth="1"/>
    <col min="12034" max="12035" width="11.85546875" style="15" customWidth="1"/>
    <col min="12036" max="12036" width="12.42578125" style="15" customWidth="1"/>
    <col min="12037" max="12288" width="11.85546875" style="15"/>
    <col min="12289" max="12289" width="13.7109375" style="15" customWidth="1"/>
    <col min="12290" max="12291" width="11.85546875" style="15" customWidth="1"/>
    <col min="12292" max="12292" width="12.42578125" style="15" customWidth="1"/>
    <col min="12293" max="12544" width="11.85546875" style="15"/>
    <col min="12545" max="12545" width="13.7109375" style="15" customWidth="1"/>
    <col min="12546" max="12547" width="11.85546875" style="15" customWidth="1"/>
    <col min="12548" max="12548" width="12.42578125" style="15" customWidth="1"/>
    <col min="12549" max="12800" width="11.85546875" style="15"/>
    <col min="12801" max="12801" width="13.7109375" style="15" customWidth="1"/>
    <col min="12802" max="12803" width="11.85546875" style="15" customWidth="1"/>
    <col min="12804" max="12804" width="12.42578125" style="15" customWidth="1"/>
    <col min="12805" max="13056" width="11.85546875" style="15"/>
    <col min="13057" max="13057" width="13.7109375" style="15" customWidth="1"/>
    <col min="13058" max="13059" width="11.85546875" style="15" customWidth="1"/>
    <col min="13060" max="13060" width="12.42578125" style="15" customWidth="1"/>
    <col min="13061" max="13312" width="11.85546875" style="15"/>
    <col min="13313" max="13313" width="13.7109375" style="15" customWidth="1"/>
    <col min="13314" max="13315" width="11.85546875" style="15" customWidth="1"/>
    <col min="13316" max="13316" width="12.42578125" style="15" customWidth="1"/>
    <col min="13317" max="13568" width="11.85546875" style="15"/>
    <col min="13569" max="13569" width="13.7109375" style="15" customWidth="1"/>
    <col min="13570" max="13571" width="11.85546875" style="15" customWidth="1"/>
    <col min="13572" max="13572" width="12.42578125" style="15" customWidth="1"/>
    <col min="13573" max="13824" width="11.85546875" style="15"/>
    <col min="13825" max="13825" width="13.7109375" style="15" customWidth="1"/>
    <col min="13826" max="13827" width="11.85546875" style="15" customWidth="1"/>
    <col min="13828" max="13828" width="12.42578125" style="15" customWidth="1"/>
    <col min="13829" max="14080" width="11.85546875" style="15"/>
    <col min="14081" max="14081" width="13.7109375" style="15" customWidth="1"/>
    <col min="14082" max="14083" width="11.85546875" style="15" customWidth="1"/>
    <col min="14084" max="14084" width="12.42578125" style="15" customWidth="1"/>
    <col min="14085" max="14336" width="11.85546875" style="15"/>
    <col min="14337" max="14337" width="13.7109375" style="15" customWidth="1"/>
    <col min="14338" max="14339" width="11.85546875" style="15" customWidth="1"/>
    <col min="14340" max="14340" width="12.42578125" style="15" customWidth="1"/>
    <col min="14341" max="14592" width="11.85546875" style="15"/>
    <col min="14593" max="14593" width="13.7109375" style="15" customWidth="1"/>
    <col min="14594" max="14595" width="11.85546875" style="15" customWidth="1"/>
    <col min="14596" max="14596" width="12.42578125" style="15" customWidth="1"/>
    <col min="14597" max="14848" width="11.85546875" style="15"/>
    <col min="14849" max="14849" width="13.7109375" style="15" customWidth="1"/>
    <col min="14850" max="14851" width="11.85546875" style="15" customWidth="1"/>
    <col min="14852" max="14852" width="12.42578125" style="15" customWidth="1"/>
    <col min="14853" max="15104" width="11.85546875" style="15"/>
    <col min="15105" max="15105" width="13.7109375" style="15" customWidth="1"/>
    <col min="15106" max="15107" width="11.85546875" style="15" customWidth="1"/>
    <col min="15108" max="15108" width="12.42578125" style="15" customWidth="1"/>
    <col min="15109" max="15360" width="11.85546875" style="15"/>
    <col min="15361" max="15361" width="13.7109375" style="15" customWidth="1"/>
    <col min="15362" max="15363" width="11.85546875" style="15" customWidth="1"/>
    <col min="15364" max="15364" width="12.42578125" style="15" customWidth="1"/>
    <col min="15365" max="15616" width="11.85546875" style="15"/>
    <col min="15617" max="15617" width="13.7109375" style="15" customWidth="1"/>
    <col min="15618" max="15619" width="11.85546875" style="15" customWidth="1"/>
    <col min="15620" max="15620" width="12.42578125" style="15" customWidth="1"/>
    <col min="15621" max="15872" width="11.85546875" style="15"/>
    <col min="15873" max="15873" width="13.7109375" style="15" customWidth="1"/>
    <col min="15874" max="15875" width="11.85546875" style="15" customWidth="1"/>
    <col min="15876" max="15876" width="12.42578125" style="15" customWidth="1"/>
    <col min="15877" max="16128" width="11.85546875" style="15"/>
    <col min="16129" max="16129" width="13.7109375" style="15" customWidth="1"/>
    <col min="16130" max="16131" width="11.85546875" style="15" customWidth="1"/>
    <col min="16132" max="16132" width="12.42578125" style="15" customWidth="1"/>
    <col min="16133" max="16384" width="11.85546875" style="15"/>
  </cols>
  <sheetData>
    <row r="1" spans="1:22" x14ac:dyDescent="0.2">
      <c r="C1" s="15" t="s">
        <v>233</v>
      </c>
    </row>
    <row r="2" spans="1:22" x14ac:dyDescent="0.2">
      <c r="C2" s="57" t="s">
        <v>192</v>
      </c>
      <c r="D2" s="57"/>
    </row>
    <row r="4" spans="1:22" x14ac:dyDescent="0.2">
      <c r="A4" s="63" t="s">
        <v>234</v>
      </c>
      <c r="B4" s="63" t="s">
        <v>235</v>
      </c>
      <c r="C4" s="63" t="s">
        <v>236</v>
      </c>
      <c r="D4" s="175" t="s">
        <v>237</v>
      </c>
      <c r="E4" s="176"/>
      <c r="F4" s="177"/>
      <c r="G4" s="175" t="s">
        <v>238</v>
      </c>
      <c r="H4" s="176"/>
      <c r="I4" s="176"/>
      <c r="J4" s="176"/>
      <c r="K4" s="176"/>
      <c r="L4" s="177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2" x14ac:dyDescent="0.2">
      <c r="A5" s="63" t="s">
        <v>239</v>
      </c>
      <c r="B5" s="63" t="s">
        <v>240</v>
      </c>
      <c r="C5" s="63" t="s">
        <v>241</v>
      </c>
      <c r="D5" s="175" t="s">
        <v>242</v>
      </c>
      <c r="E5" s="176"/>
      <c r="F5" s="177"/>
      <c r="G5" s="175" t="s">
        <v>98</v>
      </c>
      <c r="H5" s="176"/>
      <c r="I5" s="176"/>
      <c r="J5" s="176"/>
      <c r="K5" s="176"/>
      <c r="L5" s="177"/>
      <c r="M5" s="58"/>
      <c r="N5" s="58"/>
      <c r="O5" s="58"/>
      <c r="P5" s="58"/>
      <c r="Q5" s="58"/>
      <c r="R5" s="58"/>
      <c r="S5" s="58"/>
      <c r="T5" s="58"/>
      <c r="U5" s="58"/>
      <c r="V5" s="58"/>
    </row>
    <row r="6" spans="1:22" x14ac:dyDescent="0.2">
      <c r="A6" s="63"/>
      <c r="B6" s="63"/>
      <c r="C6" s="63" t="s">
        <v>243</v>
      </c>
      <c r="D6" s="175"/>
      <c r="E6" s="176"/>
      <c r="F6" s="177"/>
      <c r="G6" s="178" t="s">
        <v>244</v>
      </c>
      <c r="H6" s="178"/>
      <c r="I6" s="178"/>
      <c r="J6" s="178" t="s">
        <v>245</v>
      </c>
      <c r="K6" s="178"/>
      <c r="L6" s="17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ht="51" x14ac:dyDescent="0.2">
      <c r="A7" s="63"/>
      <c r="B7" s="63"/>
      <c r="C7" s="63"/>
      <c r="D7" s="63" t="s">
        <v>246</v>
      </c>
      <c r="E7" s="63" t="s">
        <v>247</v>
      </c>
      <c r="F7" s="63" t="s">
        <v>248</v>
      </c>
      <c r="G7" s="63" t="s">
        <v>249</v>
      </c>
      <c r="H7" s="63" t="s">
        <v>247</v>
      </c>
      <c r="I7" s="63" t="s">
        <v>248</v>
      </c>
      <c r="J7" s="63" t="s">
        <v>249</v>
      </c>
      <c r="K7" s="63" t="s">
        <v>250</v>
      </c>
      <c r="L7" s="63" t="s">
        <v>248</v>
      </c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ht="63.75" x14ac:dyDescent="0.2">
      <c r="A9" s="63" t="s">
        <v>251</v>
      </c>
      <c r="B9" s="64" t="s">
        <v>252</v>
      </c>
      <c r="C9" s="63" t="s">
        <v>253</v>
      </c>
      <c r="D9" s="65">
        <v>9962400</v>
      </c>
      <c r="E9" s="63">
        <v>0</v>
      </c>
      <c r="F9" s="63">
        <v>0</v>
      </c>
      <c r="G9" s="81">
        <v>9962400</v>
      </c>
      <c r="H9" s="63">
        <v>0</v>
      </c>
      <c r="I9" s="63">
        <v>0</v>
      </c>
      <c r="J9" s="63"/>
      <c r="K9" s="63"/>
      <c r="L9" s="63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02" x14ac:dyDescent="0.2">
      <c r="A10" s="63" t="s">
        <v>254</v>
      </c>
      <c r="B10" s="64" t="s">
        <v>255</v>
      </c>
      <c r="C10" s="63" t="s">
        <v>322</v>
      </c>
      <c r="D10" s="63">
        <v>4093353.12</v>
      </c>
      <c r="E10" s="63">
        <v>0</v>
      </c>
      <c r="F10" s="63">
        <v>0</v>
      </c>
      <c r="G10" s="63">
        <v>4093353.12</v>
      </c>
      <c r="H10" s="63">
        <v>0</v>
      </c>
      <c r="I10" s="63">
        <v>0</v>
      </c>
      <c r="J10" s="63"/>
      <c r="K10" s="63">
        <v>0</v>
      </c>
      <c r="L10" s="63">
        <v>0</v>
      </c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51" x14ac:dyDescent="0.2">
      <c r="A11" s="63" t="s">
        <v>256</v>
      </c>
      <c r="B11" s="64" t="s">
        <v>257</v>
      </c>
      <c r="C11" s="63"/>
      <c r="D11" s="65">
        <f>D9-D10</f>
        <v>5869046.8799999999</v>
      </c>
      <c r="E11" s="63">
        <v>0</v>
      </c>
      <c r="F11" s="63">
        <v>0</v>
      </c>
      <c r="G11" s="81">
        <f>G9-G10</f>
        <v>5869046.8799999999</v>
      </c>
      <c r="H11" s="63">
        <v>0</v>
      </c>
      <c r="I11" s="63">
        <v>0</v>
      </c>
      <c r="J11" s="63"/>
      <c r="K11" s="63"/>
      <c r="L11" s="63"/>
      <c r="M11" s="58"/>
      <c r="N11" s="58"/>
      <c r="O11" s="58"/>
      <c r="P11" s="58"/>
      <c r="Q11" s="58"/>
      <c r="R11" s="58"/>
      <c r="S11" s="58"/>
      <c r="T11" s="58"/>
      <c r="U11" s="58"/>
      <c r="V11" s="58"/>
    </row>
  </sheetData>
  <mergeCells count="7">
    <mergeCell ref="D4:F4"/>
    <mergeCell ref="G4:L4"/>
    <mergeCell ref="D5:F5"/>
    <mergeCell ref="G5:L5"/>
    <mergeCell ref="D6:F6"/>
    <mergeCell ref="G6:I6"/>
    <mergeCell ref="J6:L6"/>
  </mergeCells>
  <pageMargins left="0.7" right="0.7" top="0.75" bottom="0.75" header="0.3" footer="0.3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workbookViewId="0">
      <selection activeCell="C36" sqref="C36"/>
    </sheetView>
  </sheetViews>
  <sheetFormatPr defaultRowHeight="15" x14ac:dyDescent="0.25"/>
  <cols>
    <col min="1" max="1" width="33.42578125" style="70" customWidth="1"/>
    <col min="2" max="2" width="11.28515625" style="70" customWidth="1"/>
    <col min="3" max="3" width="31.85546875" style="70" customWidth="1"/>
    <col min="4" max="256" width="8.85546875" style="70"/>
    <col min="257" max="257" width="33.42578125" style="70" customWidth="1"/>
    <col min="258" max="258" width="11.28515625" style="70" customWidth="1"/>
    <col min="259" max="259" width="34.140625" style="70" customWidth="1"/>
    <col min="260" max="512" width="8.85546875" style="70"/>
    <col min="513" max="513" width="33.42578125" style="70" customWidth="1"/>
    <col min="514" max="514" width="11.28515625" style="70" customWidth="1"/>
    <col min="515" max="515" width="34.140625" style="70" customWidth="1"/>
    <col min="516" max="768" width="8.85546875" style="70"/>
    <col min="769" max="769" width="33.42578125" style="70" customWidth="1"/>
    <col min="770" max="770" width="11.28515625" style="70" customWidth="1"/>
    <col min="771" max="771" width="34.140625" style="70" customWidth="1"/>
    <col min="772" max="1024" width="8.85546875" style="70"/>
    <col min="1025" max="1025" width="33.42578125" style="70" customWidth="1"/>
    <col min="1026" max="1026" width="11.28515625" style="70" customWidth="1"/>
    <col min="1027" max="1027" width="34.140625" style="70" customWidth="1"/>
    <col min="1028" max="1280" width="8.85546875" style="70"/>
    <col min="1281" max="1281" width="33.42578125" style="70" customWidth="1"/>
    <col min="1282" max="1282" width="11.28515625" style="70" customWidth="1"/>
    <col min="1283" max="1283" width="34.140625" style="70" customWidth="1"/>
    <col min="1284" max="1536" width="8.85546875" style="70"/>
    <col min="1537" max="1537" width="33.42578125" style="70" customWidth="1"/>
    <col min="1538" max="1538" width="11.28515625" style="70" customWidth="1"/>
    <col min="1539" max="1539" width="34.140625" style="70" customWidth="1"/>
    <col min="1540" max="1792" width="8.85546875" style="70"/>
    <col min="1793" max="1793" width="33.42578125" style="70" customWidth="1"/>
    <col min="1794" max="1794" width="11.28515625" style="70" customWidth="1"/>
    <col min="1795" max="1795" width="34.140625" style="70" customWidth="1"/>
    <col min="1796" max="2048" width="8.85546875" style="70"/>
    <col min="2049" max="2049" width="33.42578125" style="70" customWidth="1"/>
    <col min="2050" max="2050" width="11.28515625" style="70" customWidth="1"/>
    <col min="2051" max="2051" width="34.140625" style="70" customWidth="1"/>
    <col min="2052" max="2304" width="8.85546875" style="70"/>
    <col min="2305" max="2305" width="33.42578125" style="70" customWidth="1"/>
    <col min="2306" max="2306" width="11.28515625" style="70" customWidth="1"/>
    <col min="2307" max="2307" width="34.140625" style="70" customWidth="1"/>
    <col min="2308" max="2560" width="8.85546875" style="70"/>
    <col min="2561" max="2561" width="33.42578125" style="70" customWidth="1"/>
    <col min="2562" max="2562" width="11.28515625" style="70" customWidth="1"/>
    <col min="2563" max="2563" width="34.140625" style="70" customWidth="1"/>
    <col min="2564" max="2816" width="8.85546875" style="70"/>
    <col min="2817" max="2817" width="33.42578125" style="70" customWidth="1"/>
    <col min="2818" max="2818" width="11.28515625" style="70" customWidth="1"/>
    <col min="2819" max="2819" width="34.140625" style="70" customWidth="1"/>
    <col min="2820" max="3072" width="8.85546875" style="70"/>
    <col min="3073" max="3073" width="33.42578125" style="70" customWidth="1"/>
    <col min="3074" max="3074" width="11.28515625" style="70" customWidth="1"/>
    <col min="3075" max="3075" width="34.140625" style="70" customWidth="1"/>
    <col min="3076" max="3328" width="8.85546875" style="70"/>
    <col min="3329" max="3329" width="33.42578125" style="70" customWidth="1"/>
    <col min="3330" max="3330" width="11.28515625" style="70" customWidth="1"/>
    <col min="3331" max="3331" width="34.140625" style="70" customWidth="1"/>
    <col min="3332" max="3584" width="8.85546875" style="70"/>
    <col min="3585" max="3585" width="33.42578125" style="70" customWidth="1"/>
    <col min="3586" max="3586" width="11.28515625" style="70" customWidth="1"/>
    <col min="3587" max="3587" width="34.140625" style="70" customWidth="1"/>
    <col min="3588" max="3840" width="8.85546875" style="70"/>
    <col min="3841" max="3841" width="33.42578125" style="70" customWidth="1"/>
    <col min="3842" max="3842" width="11.28515625" style="70" customWidth="1"/>
    <col min="3843" max="3843" width="34.140625" style="70" customWidth="1"/>
    <col min="3844" max="4096" width="8.85546875" style="70"/>
    <col min="4097" max="4097" width="33.42578125" style="70" customWidth="1"/>
    <col min="4098" max="4098" width="11.28515625" style="70" customWidth="1"/>
    <col min="4099" max="4099" width="34.140625" style="70" customWidth="1"/>
    <col min="4100" max="4352" width="8.85546875" style="70"/>
    <col min="4353" max="4353" width="33.42578125" style="70" customWidth="1"/>
    <col min="4354" max="4354" width="11.28515625" style="70" customWidth="1"/>
    <col min="4355" max="4355" width="34.140625" style="70" customWidth="1"/>
    <col min="4356" max="4608" width="8.85546875" style="70"/>
    <col min="4609" max="4609" width="33.42578125" style="70" customWidth="1"/>
    <col min="4610" max="4610" width="11.28515625" style="70" customWidth="1"/>
    <col min="4611" max="4611" width="34.140625" style="70" customWidth="1"/>
    <col min="4612" max="4864" width="8.85546875" style="70"/>
    <col min="4865" max="4865" width="33.42578125" style="70" customWidth="1"/>
    <col min="4866" max="4866" width="11.28515625" style="70" customWidth="1"/>
    <col min="4867" max="4867" width="34.140625" style="70" customWidth="1"/>
    <col min="4868" max="5120" width="8.85546875" style="70"/>
    <col min="5121" max="5121" width="33.42578125" style="70" customWidth="1"/>
    <col min="5122" max="5122" width="11.28515625" style="70" customWidth="1"/>
    <col min="5123" max="5123" width="34.140625" style="70" customWidth="1"/>
    <col min="5124" max="5376" width="8.85546875" style="70"/>
    <col min="5377" max="5377" width="33.42578125" style="70" customWidth="1"/>
    <col min="5378" max="5378" width="11.28515625" style="70" customWidth="1"/>
    <col min="5379" max="5379" width="34.140625" style="70" customWidth="1"/>
    <col min="5380" max="5632" width="8.85546875" style="70"/>
    <col min="5633" max="5633" width="33.42578125" style="70" customWidth="1"/>
    <col min="5634" max="5634" width="11.28515625" style="70" customWidth="1"/>
    <col min="5635" max="5635" width="34.140625" style="70" customWidth="1"/>
    <col min="5636" max="5888" width="8.85546875" style="70"/>
    <col min="5889" max="5889" width="33.42578125" style="70" customWidth="1"/>
    <col min="5890" max="5890" width="11.28515625" style="70" customWidth="1"/>
    <col min="5891" max="5891" width="34.140625" style="70" customWidth="1"/>
    <col min="5892" max="6144" width="8.85546875" style="70"/>
    <col min="6145" max="6145" width="33.42578125" style="70" customWidth="1"/>
    <col min="6146" max="6146" width="11.28515625" style="70" customWidth="1"/>
    <col min="6147" max="6147" width="34.140625" style="70" customWidth="1"/>
    <col min="6148" max="6400" width="8.85546875" style="70"/>
    <col min="6401" max="6401" width="33.42578125" style="70" customWidth="1"/>
    <col min="6402" max="6402" width="11.28515625" style="70" customWidth="1"/>
    <col min="6403" max="6403" width="34.140625" style="70" customWidth="1"/>
    <col min="6404" max="6656" width="8.85546875" style="70"/>
    <col min="6657" max="6657" width="33.42578125" style="70" customWidth="1"/>
    <col min="6658" max="6658" width="11.28515625" style="70" customWidth="1"/>
    <col min="6659" max="6659" width="34.140625" style="70" customWidth="1"/>
    <col min="6660" max="6912" width="8.85546875" style="70"/>
    <col min="6913" max="6913" width="33.42578125" style="70" customWidth="1"/>
    <col min="6914" max="6914" width="11.28515625" style="70" customWidth="1"/>
    <col min="6915" max="6915" width="34.140625" style="70" customWidth="1"/>
    <col min="6916" max="7168" width="8.85546875" style="70"/>
    <col min="7169" max="7169" width="33.42578125" style="70" customWidth="1"/>
    <col min="7170" max="7170" width="11.28515625" style="70" customWidth="1"/>
    <col min="7171" max="7171" width="34.140625" style="70" customWidth="1"/>
    <col min="7172" max="7424" width="8.85546875" style="70"/>
    <col min="7425" max="7425" width="33.42578125" style="70" customWidth="1"/>
    <col min="7426" max="7426" width="11.28515625" style="70" customWidth="1"/>
    <col min="7427" max="7427" width="34.140625" style="70" customWidth="1"/>
    <col min="7428" max="7680" width="8.85546875" style="70"/>
    <col min="7681" max="7681" width="33.42578125" style="70" customWidth="1"/>
    <col min="7682" max="7682" width="11.28515625" style="70" customWidth="1"/>
    <col min="7683" max="7683" width="34.140625" style="70" customWidth="1"/>
    <col min="7684" max="7936" width="8.85546875" style="70"/>
    <col min="7937" max="7937" width="33.42578125" style="70" customWidth="1"/>
    <col min="7938" max="7938" width="11.28515625" style="70" customWidth="1"/>
    <col min="7939" max="7939" width="34.140625" style="70" customWidth="1"/>
    <col min="7940" max="8192" width="8.85546875" style="70"/>
    <col min="8193" max="8193" width="33.42578125" style="70" customWidth="1"/>
    <col min="8194" max="8194" width="11.28515625" style="70" customWidth="1"/>
    <col min="8195" max="8195" width="34.140625" style="70" customWidth="1"/>
    <col min="8196" max="8448" width="8.85546875" style="70"/>
    <col min="8449" max="8449" width="33.42578125" style="70" customWidth="1"/>
    <col min="8450" max="8450" width="11.28515625" style="70" customWidth="1"/>
    <col min="8451" max="8451" width="34.140625" style="70" customWidth="1"/>
    <col min="8452" max="8704" width="8.85546875" style="70"/>
    <col min="8705" max="8705" width="33.42578125" style="70" customWidth="1"/>
    <col min="8706" max="8706" width="11.28515625" style="70" customWidth="1"/>
    <col min="8707" max="8707" width="34.140625" style="70" customWidth="1"/>
    <col min="8708" max="8960" width="8.85546875" style="70"/>
    <col min="8961" max="8961" width="33.42578125" style="70" customWidth="1"/>
    <col min="8962" max="8962" width="11.28515625" style="70" customWidth="1"/>
    <col min="8963" max="8963" width="34.140625" style="70" customWidth="1"/>
    <col min="8964" max="9216" width="8.85546875" style="70"/>
    <col min="9217" max="9217" width="33.42578125" style="70" customWidth="1"/>
    <col min="9218" max="9218" width="11.28515625" style="70" customWidth="1"/>
    <col min="9219" max="9219" width="34.140625" style="70" customWidth="1"/>
    <col min="9220" max="9472" width="8.85546875" style="70"/>
    <col min="9473" max="9473" width="33.42578125" style="70" customWidth="1"/>
    <col min="9474" max="9474" width="11.28515625" style="70" customWidth="1"/>
    <col min="9475" max="9475" width="34.140625" style="70" customWidth="1"/>
    <col min="9476" max="9728" width="8.85546875" style="70"/>
    <col min="9729" max="9729" width="33.42578125" style="70" customWidth="1"/>
    <col min="9730" max="9730" width="11.28515625" style="70" customWidth="1"/>
    <col min="9731" max="9731" width="34.140625" style="70" customWidth="1"/>
    <col min="9732" max="9984" width="8.85546875" style="70"/>
    <col min="9985" max="9985" width="33.42578125" style="70" customWidth="1"/>
    <col min="9986" max="9986" width="11.28515625" style="70" customWidth="1"/>
    <col min="9987" max="9987" width="34.140625" style="70" customWidth="1"/>
    <col min="9988" max="10240" width="8.85546875" style="70"/>
    <col min="10241" max="10241" width="33.42578125" style="70" customWidth="1"/>
    <col min="10242" max="10242" width="11.28515625" style="70" customWidth="1"/>
    <col min="10243" max="10243" width="34.140625" style="70" customWidth="1"/>
    <col min="10244" max="10496" width="8.85546875" style="70"/>
    <col min="10497" max="10497" width="33.42578125" style="70" customWidth="1"/>
    <col min="10498" max="10498" width="11.28515625" style="70" customWidth="1"/>
    <col min="10499" max="10499" width="34.140625" style="70" customWidth="1"/>
    <col min="10500" max="10752" width="8.85546875" style="70"/>
    <col min="10753" max="10753" width="33.42578125" style="70" customWidth="1"/>
    <col min="10754" max="10754" width="11.28515625" style="70" customWidth="1"/>
    <col min="10755" max="10755" width="34.140625" style="70" customWidth="1"/>
    <col min="10756" max="11008" width="8.85546875" style="70"/>
    <col min="11009" max="11009" width="33.42578125" style="70" customWidth="1"/>
    <col min="11010" max="11010" width="11.28515625" style="70" customWidth="1"/>
    <col min="11011" max="11011" width="34.140625" style="70" customWidth="1"/>
    <col min="11012" max="11264" width="8.85546875" style="70"/>
    <col min="11265" max="11265" width="33.42578125" style="70" customWidth="1"/>
    <col min="11266" max="11266" width="11.28515625" style="70" customWidth="1"/>
    <col min="11267" max="11267" width="34.140625" style="70" customWidth="1"/>
    <col min="11268" max="11520" width="8.85546875" style="70"/>
    <col min="11521" max="11521" width="33.42578125" style="70" customWidth="1"/>
    <col min="11522" max="11522" width="11.28515625" style="70" customWidth="1"/>
    <col min="11523" max="11523" width="34.140625" style="70" customWidth="1"/>
    <col min="11524" max="11776" width="8.85546875" style="70"/>
    <col min="11777" max="11777" width="33.42578125" style="70" customWidth="1"/>
    <col min="11778" max="11778" width="11.28515625" style="70" customWidth="1"/>
    <col min="11779" max="11779" width="34.140625" style="70" customWidth="1"/>
    <col min="11780" max="12032" width="8.85546875" style="70"/>
    <col min="12033" max="12033" width="33.42578125" style="70" customWidth="1"/>
    <col min="12034" max="12034" width="11.28515625" style="70" customWidth="1"/>
    <col min="12035" max="12035" width="34.140625" style="70" customWidth="1"/>
    <col min="12036" max="12288" width="8.85546875" style="70"/>
    <col min="12289" max="12289" width="33.42578125" style="70" customWidth="1"/>
    <col min="12290" max="12290" width="11.28515625" style="70" customWidth="1"/>
    <col min="12291" max="12291" width="34.140625" style="70" customWidth="1"/>
    <col min="12292" max="12544" width="8.85546875" style="70"/>
    <col min="12545" max="12545" width="33.42578125" style="70" customWidth="1"/>
    <col min="12546" max="12546" width="11.28515625" style="70" customWidth="1"/>
    <col min="12547" max="12547" width="34.140625" style="70" customWidth="1"/>
    <col min="12548" max="12800" width="8.85546875" style="70"/>
    <col min="12801" max="12801" width="33.42578125" style="70" customWidth="1"/>
    <col min="12802" max="12802" width="11.28515625" style="70" customWidth="1"/>
    <col min="12803" max="12803" width="34.140625" style="70" customWidth="1"/>
    <col min="12804" max="13056" width="8.85546875" style="70"/>
    <col min="13057" max="13057" width="33.42578125" style="70" customWidth="1"/>
    <col min="13058" max="13058" width="11.28515625" style="70" customWidth="1"/>
    <col min="13059" max="13059" width="34.140625" style="70" customWidth="1"/>
    <col min="13060" max="13312" width="8.85546875" style="70"/>
    <col min="13313" max="13313" width="33.42578125" style="70" customWidth="1"/>
    <col min="13314" max="13314" width="11.28515625" style="70" customWidth="1"/>
    <col min="13315" max="13315" width="34.140625" style="70" customWidth="1"/>
    <col min="13316" max="13568" width="8.85546875" style="70"/>
    <col min="13569" max="13569" width="33.42578125" style="70" customWidth="1"/>
    <col min="13570" max="13570" width="11.28515625" style="70" customWidth="1"/>
    <col min="13571" max="13571" width="34.140625" style="70" customWidth="1"/>
    <col min="13572" max="13824" width="8.85546875" style="70"/>
    <col min="13825" max="13825" width="33.42578125" style="70" customWidth="1"/>
    <col min="13826" max="13826" width="11.28515625" style="70" customWidth="1"/>
    <col min="13827" max="13827" width="34.140625" style="70" customWidth="1"/>
    <col min="13828" max="14080" width="8.85546875" style="70"/>
    <col min="14081" max="14081" width="33.42578125" style="70" customWidth="1"/>
    <col min="14082" max="14082" width="11.28515625" style="70" customWidth="1"/>
    <col min="14083" max="14083" width="34.140625" style="70" customWidth="1"/>
    <col min="14084" max="14336" width="8.85546875" style="70"/>
    <col min="14337" max="14337" width="33.42578125" style="70" customWidth="1"/>
    <col min="14338" max="14338" width="11.28515625" style="70" customWidth="1"/>
    <col min="14339" max="14339" width="34.140625" style="70" customWidth="1"/>
    <col min="14340" max="14592" width="8.85546875" style="70"/>
    <col min="14593" max="14593" width="33.42578125" style="70" customWidth="1"/>
    <col min="14594" max="14594" width="11.28515625" style="70" customWidth="1"/>
    <col min="14595" max="14595" width="34.140625" style="70" customWidth="1"/>
    <col min="14596" max="14848" width="8.85546875" style="70"/>
    <col min="14849" max="14849" width="33.42578125" style="70" customWidth="1"/>
    <col min="14850" max="14850" width="11.28515625" style="70" customWidth="1"/>
    <col min="14851" max="14851" width="34.140625" style="70" customWidth="1"/>
    <col min="14852" max="15104" width="8.85546875" style="70"/>
    <col min="15105" max="15105" width="33.42578125" style="70" customWidth="1"/>
    <col min="15106" max="15106" width="11.28515625" style="70" customWidth="1"/>
    <col min="15107" max="15107" width="34.140625" style="70" customWidth="1"/>
    <col min="15108" max="15360" width="8.85546875" style="70"/>
    <col min="15361" max="15361" width="33.42578125" style="70" customWidth="1"/>
    <col min="15362" max="15362" width="11.28515625" style="70" customWidth="1"/>
    <col min="15363" max="15363" width="34.140625" style="70" customWidth="1"/>
    <col min="15364" max="15616" width="8.85546875" style="70"/>
    <col min="15617" max="15617" width="33.42578125" style="70" customWidth="1"/>
    <col min="15618" max="15618" width="11.28515625" style="70" customWidth="1"/>
    <col min="15619" max="15619" width="34.140625" style="70" customWidth="1"/>
    <col min="15620" max="15872" width="8.85546875" style="70"/>
    <col min="15873" max="15873" width="33.42578125" style="70" customWidth="1"/>
    <col min="15874" max="15874" width="11.28515625" style="70" customWidth="1"/>
    <col min="15875" max="15875" width="34.140625" style="70" customWidth="1"/>
    <col min="15876" max="16128" width="8.85546875" style="70"/>
    <col min="16129" max="16129" width="33.42578125" style="70" customWidth="1"/>
    <col min="16130" max="16130" width="11.28515625" style="70" customWidth="1"/>
    <col min="16131" max="16131" width="34.140625" style="70" customWidth="1"/>
    <col min="16132" max="16384" width="8.85546875" style="70"/>
  </cols>
  <sheetData>
    <row r="1" spans="1:3" s="181" customFormat="1" x14ac:dyDescent="0.25">
      <c r="A1" s="180" t="s">
        <v>258</v>
      </c>
    </row>
    <row r="2" spans="1:3" s="66" customFormat="1" x14ac:dyDescent="0.25">
      <c r="A2" s="180" t="s">
        <v>259</v>
      </c>
      <c r="B2" s="180"/>
      <c r="C2" s="180"/>
    </row>
    <row r="3" spans="1:3" s="66" customFormat="1" x14ac:dyDescent="0.25">
      <c r="A3" s="180" t="s">
        <v>260</v>
      </c>
      <c r="B3" s="180"/>
      <c r="C3" s="180"/>
    </row>
    <row r="4" spans="1:3" s="181" customFormat="1" x14ac:dyDescent="0.25">
      <c r="A4" s="182" t="s">
        <v>261</v>
      </c>
    </row>
    <row r="5" spans="1:3" s="67" customFormat="1" x14ac:dyDescent="0.25"/>
    <row r="6" spans="1:3" ht="30" x14ac:dyDescent="0.25">
      <c r="A6" s="68" t="s">
        <v>26</v>
      </c>
      <c r="B6" s="68" t="s">
        <v>194</v>
      </c>
      <c r="C6" s="69" t="s">
        <v>262</v>
      </c>
    </row>
    <row r="7" spans="1:3" x14ac:dyDescent="0.25">
      <c r="A7" s="71">
        <v>1</v>
      </c>
      <c r="B7" s="71">
        <v>2</v>
      </c>
      <c r="C7" s="71">
        <v>3</v>
      </c>
    </row>
    <row r="8" spans="1:3" x14ac:dyDescent="0.25">
      <c r="A8" s="68" t="s">
        <v>231</v>
      </c>
      <c r="B8" s="68" t="s">
        <v>263</v>
      </c>
      <c r="C8" s="68"/>
    </row>
    <row r="9" spans="1:3" x14ac:dyDescent="0.25">
      <c r="A9" s="68" t="s">
        <v>232</v>
      </c>
      <c r="B9" s="68" t="s">
        <v>264</v>
      </c>
      <c r="C9" s="68"/>
    </row>
    <row r="10" spans="1:3" x14ac:dyDescent="0.25">
      <c r="A10" s="68" t="s">
        <v>265</v>
      </c>
      <c r="B10" s="68" t="s">
        <v>266</v>
      </c>
      <c r="C10" s="68"/>
    </row>
    <row r="11" spans="1:3" x14ac:dyDescent="0.25">
      <c r="A11" s="68"/>
      <c r="B11" s="68"/>
      <c r="C11" s="68"/>
    </row>
    <row r="12" spans="1:3" x14ac:dyDescent="0.25">
      <c r="A12" s="68" t="s">
        <v>267</v>
      </c>
      <c r="B12" s="68" t="s">
        <v>268</v>
      </c>
      <c r="C12" s="68"/>
    </row>
    <row r="14" spans="1:3" x14ac:dyDescent="0.25">
      <c r="A14" s="180" t="s">
        <v>269</v>
      </c>
      <c r="B14" s="180"/>
      <c r="C14" s="180"/>
    </row>
    <row r="16" spans="1:3" x14ac:dyDescent="0.25">
      <c r="A16" s="72" t="s">
        <v>26</v>
      </c>
      <c r="B16" s="72" t="s">
        <v>194</v>
      </c>
      <c r="C16" s="72" t="s">
        <v>270</v>
      </c>
    </row>
    <row r="17" spans="1:4" x14ac:dyDescent="0.25">
      <c r="A17" s="72">
        <v>1</v>
      </c>
      <c r="B17" s="72">
        <v>2</v>
      </c>
      <c r="C17" s="72">
        <v>3</v>
      </c>
    </row>
    <row r="18" spans="1:4" ht="30" x14ac:dyDescent="0.25">
      <c r="A18" s="72" t="s">
        <v>271</v>
      </c>
      <c r="B18" s="73" t="s">
        <v>263</v>
      </c>
      <c r="C18" s="72"/>
    </row>
    <row r="19" spans="1:4" ht="105" x14ac:dyDescent="0.25">
      <c r="A19" s="72" t="s">
        <v>272</v>
      </c>
      <c r="B19" s="73" t="s">
        <v>264</v>
      </c>
      <c r="C19" s="72"/>
    </row>
    <row r="20" spans="1:4" ht="30" x14ac:dyDescent="0.25">
      <c r="A20" s="72" t="s">
        <v>273</v>
      </c>
      <c r="B20" s="73" t="s">
        <v>266</v>
      </c>
      <c r="C20" s="72"/>
    </row>
    <row r="21" spans="1:4" x14ac:dyDescent="0.25">
      <c r="A21" s="183" t="s">
        <v>274</v>
      </c>
      <c r="B21" s="184"/>
      <c r="C21" s="184"/>
    </row>
    <row r="24" spans="1:4" x14ac:dyDescent="0.25">
      <c r="A24" s="179" t="s">
        <v>275</v>
      </c>
      <c r="B24" s="180"/>
    </row>
    <row r="25" spans="1:4" x14ac:dyDescent="0.25">
      <c r="A25" s="180"/>
      <c r="B25" s="180"/>
      <c r="C25" s="74" t="s">
        <v>276</v>
      </c>
      <c r="D25" s="75"/>
    </row>
    <row r="26" spans="1:4" x14ac:dyDescent="0.25">
      <c r="A26" s="180"/>
      <c r="B26" s="180"/>
      <c r="C26" s="70" t="s">
        <v>277</v>
      </c>
      <c r="D26" s="75"/>
    </row>
    <row r="27" spans="1:4" x14ac:dyDescent="0.25">
      <c r="D27" s="75"/>
    </row>
    <row r="28" spans="1:4" x14ac:dyDescent="0.25">
      <c r="D28" s="75"/>
    </row>
    <row r="29" spans="1:4" x14ac:dyDescent="0.25">
      <c r="A29" s="179" t="s">
        <v>278</v>
      </c>
      <c r="B29" s="179"/>
      <c r="C29" s="74" t="s">
        <v>279</v>
      </c>
      <c r="D29" s="75"/>
    </row>
    <row r="30" spans="1:4" x14ac:dyDescent="0.25">
      <c r="A30" s="179"/>
      <c r="B30" s="179"/>
      <c r="C30" s="70" t="s">
        <v>277</v>
      </c>
      <c r="D30" s="75"/>
    </row>
    <row r="31" spans="1:4" x14ac:dyDescent="0.25">
      <c r="A31" s="179"/>
      <c r="B31" s="179"/>
      <c r="D31" s="75"/>
    </row>
    <row r="32" spans="1:4" x14ac:dyDescent="0.25">
      <c r="D32" s="75"/>
    </row>
    <row r="33" spans="1:4" x14ac:dyDescent="0.25">
      <c r="D33" s="75"/>
    </row>
    <row r="34" spans="1:4" x14ac:dyDescent="0.25">
      <c r="A34" s="70" t="s">
        <v>280</v>
      </c>
      <c r="C34" s="74" t="s">
        <v>281</v>
      </c>
      <c r="D34" s="75"/>
    </row>
    <row r="35" spans="1:4" x14ac:dyDescent="0.25">
      <c r="C35" s="70" t="s">
        <v>277</v>
      </c>
      <c r="D35" s="75"/>
    </row>
    <row r="36" spans="1:4" x14ac:dyDescent="0.25">
      <c r="D36" s="75"/>
    </row>
    <row r="37" spans="1:4" x14ac:dyDescent="0.25">
      <c r="A37" s="70" t="s">
        <v>282</v>
      </c>
      <c r="D37" s="75"/>
    </row>
    <row r="39" spans="1:4" x14ac:dyDescent="0.25">
      <c r="A39" s="70" t="s">
        <v>283</v>
      </c>
    </row>
  </sheetData>
  <mergeCells count="8">
    <mergeCell ref="A24:B26"/>
    <mergeCell ref="A29:B31"/>
    <mergeCell ref="A1:XFD1"/>
    <mergeCell ref="A2:C2"/>
    <mergeCell ref="A3:C3"/>
    <mergeCell ref="A4:XFD4"/>
    <mergeCell ref="A14:C14"/>
    <mergeCell ref="A21:C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8"/>
  <sheetViews>
    <sheetView workbookViewId="0">
      <selection activeCell="CZ36" sqref="CZ36"/>
    </sheetView>
  </sheetViews>
  <sheetFormatPr defaultColWidth="0.85546875" defaultRowHeight="12.75" x14ac:dyDescent="0.2"/>
  <cols>
    <col min="1" max="2" width="0.85546875" style="46"/>
    <col min="3" max="3" width="0.85546875" style="46" hidden="1" customWidth="1"/>
    <col min="4" max="22" width="0.85546875" style="46"/>
    <col min="23" max="23" width="4.140625" style="46" customWidth="1"/>
    <col min="24" max="24" width="4.5703125" style="46" customWidth="1"/>
    <col min="25" max="36" width="0.85546875" style="46"/>
    <col min="37" max="37" width="0.140625" style="46" customWidth="1"/>
    <col min="38" max="39" width="0.85546875" style="46" hidden="1" customWidth="1"/>
    <col min="40" max="40" width="0.5703125" style="46" customWidth="1"/>
    <col min="41" max="41" width="0.85546875" style="46"/>
    <col min="42" max="42" width="0.7109375" style="46" customWidth="1"/>
    <col min="43" max="43" width="0.85546875" style="46"/>
    <col min="44" max="44" width="7.42578125" style="46" customWidth="1"/>
    <col min="45" max="49" width="0.85546875" style="46"/>
    <col min="50" max="50" width="0.140625" style="46" customWidth="1"/>
    <col min="51" max="54" width="0.85546875" style="46" hidden="1" customWidth="1"/>
    <col min="55" max="67" width="0.85546875" style="46"/>
    <col min="68" max="68" width="0.42578125" style="46" customWidth="1"/>
    <col min="69" max="71" width="0.85546875" style="46" hidden="1" customWidth="1"/>
    <col min="72" max="80" width="0.85546875" style="46"/>
    <col min="81" max="82" width="0.85546875" style="46" hidden="1" customWidth="1"/>
    <col min="83" max="83" width="5.42578125" style="46" customWidth="1"/>
    <col min="84" max="84" width="0.42578125" style="46" customWidth="1"/>
    <col min="85" max="86" width="0.85546875" style="46"/>
    <col min="87" max="87" width="0.28515625" style="46" customWidth="1"/>
    <col min="88" max="91" width="0.85546875" style="46" hidden="1" customWidth="1"/>
    <col min="92" max="93" width="0.85546875" style="46"/>
    <col min="94" max="107" width="0.85546875" style="46" customWidth="1"/>
    <col min="108" max="108" width="4.42578125" style="46" customWidth="1"/>
    <col min="109" max="110" width="0.85546875" style="46" customWidth="1"/>
    <col min="111" max="111" width="0" style="46" hidden="1" customWidth="1"/>
    <col min="112" max="112" width="0.85546875" style="46" hidden="1" customWidth="1"/>
    <col min="113" max="119" width="0" style="46" hidden="1" customWidth="1"/>
    <col min="120" max="120" width="5.42578125" style="46" hidden="1" customWidth="1"/>
    <col min="121" max="121" width="0.140625" style="46" hidden="1" customWidth="1"/>
    <col min="122" max="123" width="0.85546875" style="46" hidden="1" customWidth="1"/>
    <col min="124" max="124" width="0.5703125" style="46" hidden="1" customWidth="1"/>
    <col min="125" max="125" width="0.85546875" style="46" hidden="1" customWidth="1"/>
    <col min="126" max="126" width="0" style="46" hidden="1" customWidth="1"/>
    <col min="127" max="127" width="0.7109375" style="46" hidden="1" customWidth="1"/>
    <col min="128" max="135" width="0" style="46" hidden="1" customWidth="1"/>
    <col min="136" max="136" width="0.42578125" style="46" hidden="1" customWidth="1"/>
    <col min="137" max="138" width="0.85546875" style="46" hidden="1" customWidth="1"/>
    <col min="139" max="139" width="0.7109375" style="46" hidden="1" customWidth="1"/>
    <col min="140" max="144" width="0.85546875" style="46" hidden="1" customWidth="1"/>
    <col min="145" max="145" width="0.140625" style="46" hidden="1" customWidth="1"/>
    <col min="146" max="150" width="0" style="46" hidden="1" customWidth="1"/>
    <col min="151" max="151" width="2.5703125" style="46" hidden="1" customWidth="1"/>
    <col min="152" max="153" width="0" style="46" hidden="1" customWidth="1"/>
    <col min="154" max="154" width="0.28515625" style="46" hidden="1" customWidth="1"/>
    <col min="155" max="157" width="0.85546875" style="46" hidden="1" customWidth="1"/>
    <col min="158" max="160" width="0" style="46" hidden="1" customWidth="1"/>
    <col min="161" max="258" width="0.85546875" style="46"/>
    <col min="259" max="259" width="0" style="46" hidden="1" customWidth="1"/>
    <col min="260" max="278" width="0.85546875" style="46"/>
    <col min="279" max="279" width="4.140625" style="46" customWidth="1"/>
    <col min="280" max="280" width="4.5703125" style="46" customWidth="1"/>
    <col min="281" max="292" width="0.85546875" style="46"/>
    <col min="293" max="293" width="0.140625" style="46" customWidth="1"/>
    <col min="294" max="295" width="0" style="46" hidden="1" customWidth="1"/>
    <col min="296" max="296" width="0.5703125" style="46" customWidth="1"/>
    <col min="297" max="297" width="0.85546875" style="46"/>
    <col min="298" max="298" width="0.7109375" style="46" customWidth="1"/>
    <col min="299" max="299" width="0.85546875" style="46"/>
    <col min="300" max="300" width="7.42578125" style="46" customWidth="1"/>
    <col min="301" max="305" width="0.85546875" style="46"/>
    <col min="306" max="306" width="0.140625" style="46" customWidth="1"/>
    <col min="307" max="310" width="0" style="46" hidden="1" customWidth="1"/>
    <col min="311" max="323" width="0.85546875" style="46"/>
    <col min="324" max="324" width="0.42578125" style="46" customWidth="1"/>
    <col min="325" max="327" width="0" style="46" hidden="1" customWidth="1"/>
    <col min="328" max="336" width="0.85546875" style="46"/>
    <col min="337" max="338" width="0" style="46" hidden="1" customWidth="1"/>
    <col min="339" max="339" width="5.42578125" style="46" customWidth="1"/>
    <col min="340" max="340" width="0.42578125" style="46" customWidth="1"/>
    <col min="341" max="342" width="0.85546875" style="46"/>
    <col min="343" max="343" width="0.28515625" style="46" customWidth="1"/>
    <col min="344" max="347" width="0" style="46" hidden="1" customWidth="1"/>
    <col min="348" max="349" width="0.85546875" style="46"/>
    <col min="350" max="363" width="0.85546875" style="46" customWidth="1"/>
    <col min="364" max="364" width="4.42578125" style="46" customWidth="1"/>
    <col min="365" max="366" width="0.85546875" style="46" customWidth="1"/>
    <col min="367" max="416" width="0" style="46" hidden="1" customWidth="1"/>
    <col min="417" max="514" width="0.85546875" style="46"/>
    <col min="515" max="515" width="0" style="46" hidden="1" customWidth="1"/>
    <col min="516" max="534" width="0.85546875" style="46"/>
    <col min="535" max="535" width="4.140625" style="46" customWidth="1"/>
    <col min="536" max="536" width="4.5703125" style="46" customWidth="1"/>
    <col min="537" max="548" width="0.85546875" style="46"/>
    <col min="549" max="549" width="0.140625" style="46" customWidth="1"/>
    <col min="550" max="551" width="0" style="46" hidden="1" customWidth="1"/>
    <col min="552" max="552" width="0.5703125" style="46" customWidth="1"/>
    <col min="553" max="553" width="0.85546875" style="46"/>
    <col min="554" max="554" width="0.7109375" style="46" customWidth="1"/>
    <col min="555" max="555" width="0.85546875" style="46"/>
    <col min="556" max="556" width="7.42578125" style="46" customWidth="1"/>
    <col min="557" max="561" width="0.85546875" style="46"/>
    <col min="562" max="562" width="0.140625" style="46" customWidth="1"/>
    <col min="563" max="566" width="0" style="46" hidden="1" customWidth="1"/>
    <col min="567" max="579" width="0.85546875" style="46"/>
    <col min="580" max="580" width="0.42578125" style="46" customWidth="1"/>
    <col min="581" max="583" width="0" style="46" hidden="1" customWidth="1"/>
    <col min="584" max="592" width="0.85546875" style="46"/>
    <col min="593" max="594" width="0" style="46" hidden="1" customWidth="1"/>
    <col min="595" max="595" width="5.42578125" style="46" customWidth="1"/>
    <col min="596" max="596" width="0.42578125" style="46" customWidth="1"/>
    <col min="597" max="598" width="0.85546875" style="46"/>
    <col min="599" max="599" width="0.28515625" style="46" customWidth="1"/>
    <col min="600" max="603" width="0" style="46" hidden="1" customWidth="1"/>
    <col min="604" max="605" width="0.85546875" style="46"/>
    <col min="606" max="619" width="0.85546875" style="46" customWidth="1"/>
    <col min="620" max="620" width="4.42578125" style="46" customWidth="1"/>
    <col min="621" max="622" width="0.85546875" style="46" customWidth="1"/>
    <col min="623" max="672" width="0" style="46" hidden="1" customWidth="1"/>
    <col min="673" max="770" width="0.85546875" style="46"/>
    <col min="771" max="771" width="0" style="46" hidden="1" customWidth="1"/>
    <col min="772" max="790" width="0.85546875" style="46"/>
    <col min="791" max="791" width="4.140625" style="46" customWidth="1"/>
    <col min="792" max="792" width="4.5703125" style="46" customWidth="1"/>
    <col min="793" max="804" width="0.85546875" style="46"/>
    <col min="805" max="805" width="0.140625" style="46" customWidth="1"/>
    <col min="806" max="807" width="0" style="46" hidden="1" customWidth="1"/>
    <col min="808" max="808" width="0.5703125" style="46" customWidth="1"/>
    <col min="809" max="809" width="0.85546875" style="46"/>
    <col min="810" max="810" width="0.7109375" style="46" customWidth="1"/>
    <col min="811" max="811" width="0.85546875" style="46"/>
    <col min="812" max="812" width="7.42578125" style="46" customWidth="1"/>
    <col min="813" max="817" width="0.85546875" style="46"/>
    <col min="818" max="818" width="0.140625" style="46" customWidth="1"/>
    <col min="819" max="822" width="0" style="46" hidden="1" customWidth="1"/>
    <col min="823" max="835" width="0.85546875" style="46"/>
    <col min="836" max="836" width="0.42578125" style="46" customWidth="1"/>
    <col min="837" max="839" width="0" style="46" hidden="1" customWidth="1"/>
    <col min="840" max="848" width="0.85546875" style="46"/>
    <col min="849" max="850" width="0" style="46" hidden="1" customWidth="1"/>
    <col min="851" max="851" width="5.42578125" style="46" customWidth="1"/>
    <col min="852" max="852" width="0.42578125" style="46" customWidth="1"/>
    <col min="853" max="854" width="0.85546875" style="46"/>
    <col min="855" max="855" width="0.28515625" style="46" customWidth="1"/>
    <col min="856" max="859" width="0" style="46" hidden="1" customWidth="1"/>
    <col min="860" max="861" width="0.85546875" style="46"/>
    <col min="862" max="875" width="0.85546875" style="46" customWidth="1"/>
    <col min="876" max="876" width="4.42578125" style="46" customWidth="1"/>
    <col min="877" max="878" width="0.85546875" style="46" customWidth="1"/>
    <col min="879" max="928" width="0" style="46" hidden="1" customWidth="1"/>
    <col min="929" max="1026" width="0.85546875" style="46"/>
    <col min="1027" max="1027" width="0" style="46" hidden="1" customWidth="1"/>
    <col min="1028" max="1046" width="0.85546875" style="46"/>
    <col min="1047" max="1047" width="4.140625" style="46" customWidth="1"/>
    <col min="1048" max="1048" width="4.5703125" style="46" customWidth="1"/>
    <col min="1049" max="1060" width="0.85546875" style="46"/>
    <col min="1061" max="1061" width="0.140625" style="46" customWidth="1"/>
    <col min="1062" max="1063" width="0" style="46" hidden="1" customWidth="1"/>
    <col min="1064" max="1064" width="0.5703125" style="46" customWidth="1"/>
    <col min="1065" max="1065" width="0.85546875" style="46"/>
    <col min="1066" max="1066" width="0.7109375" style="46" customWidth="1"/>
    <col min="1067" max="1067" width="0.85546875" style="46"/>
    <col min="1068" max="1068" width="7.42578125" style="46" customWidth="1"/>
    <col min="1069" max="1073" width="0.85546875" style="46"/>
    <col min="1074" max="1074" width="0.140625" style="46" customWidth="1"/>
    <col min="1075" max="1078" width="0" style="46" hidden="1" customWidth="1"/>
    <col min="1079" max="1091" width="0.85546875" style="46"/>
    <col min="1092" max="1092" width="0.42578125" style="46" customWidth="1"/>
    <col min="1093" max="1095" width="0" style="46" hidden="1" customWidth="1"/>
    <col min="1096" max="1104" width="0.85546875" style="46"/>
    <col min="1105" max="1106" width="0" style="46" hidden="1" customWidth="1"/>
    <col min="1107" max="1107" width="5.42578125" style="46" customWidth="1"/>
    <col min="1108" max="1108" width="0.42578125" style="46" customWidth="1"/>
    <col min="1109" max="1110" width="0.85546875" style="46"/>
    <col min="1111" max="1111" width="0.28515625" style="46" customWidth="1"/>
    <col min="1112" max="1115" width="0" style="46" hidden="1" customWidth="1"/>
    <col min="1116" max="1117" width="0.85546875" style="46"/>
    <col min="1118" max="1131" width="0.85546875" style="46" customWidth="1"/>
    <col min="1132" max="1132" width="4.42578125" style="46" customWidth="1"/>
    <col min="1133" max="1134" width="0.85546875" style="46" customWidth="1"/>
    <col min="1135" max="1184" width="0" style="46" hidden="1" customWidth="1"/>
    <col min="1185" max="1282" width="0.85546875" style="46"/>
    <col min="1283" max="1283" width="0" style="46" hidden="1" customWidth="1"/>
    <col min="1284" max="1302" width="0.85546875" style="46"/>
    <col min="1303" max="1303" width="4.140625" style="46" customWidth="1"/>
    <col min="1304" max="1304" width="4.5703125" style="46" customWidth="1"/>
    <col min="1305" max="1316" width="0.85546875" style="46"/>
    <col min="1317" max="1317" width="0.140625" style="46" customWidth="1"/>
    <col min="1318" max="1319" width="0" style="46" hidden="1" customWidth="1"/>
    <col min="1320" max="1320" width="0.5703125" style="46" customWidth="1"/>
    <col min="1321" max="1321" width="0.85546875" style="46"/>
    <col min="1322" max="1322" width="0.7109375" style="46" customWidth="1"/>
    <col min="1323" max="1323" width="0.85546875" style="46"/>
    <col min="1324" max="1324" width="7.42578125" style="46" customWidth="1"/>
    <col min="1325" max="1329" width="0.85546875" style="46"/>
    <col min="1330" max="1330" width="0.140625" style="46" customWidth="1"/>
    <col min="1331" max="1334" width="0" style="46" hidden="1" customWidth="1"/>
    <col min="1335" max="1347" width="0.85546875" style="46"/>
    <col min="1348" max="1348" width="0.42578125" style="46" customWidth="1"/>
    <col min="1349" max="1351" width="0" style="46" hidden="1" customWidth="1"/>
    <col min="1352" max="1360" width="0.85546875" style="46"/>
    <col min="1361" max="1362" width="0" style="46" hidden="1" customWidth="1"/>
    <col min="1363" max="1363" width="5.42578125" style="46" customWidth="1"/>
    <col min="1364" max="1364" width="0.42578125" style="46" customWidth="1"/>
    <col min="1365" max="1366" width="0.85546875" style="46"/>
    <col min="1367" max="1367" width="0.28515625" style="46" customWidth="1"/>
    <col min="1368" max="1371" width="0" style="46" hidden="1" customWidth="1"/>
    <col min="1372" max="1373" width="0.85546875" style="46"/>
    <col min="1374" max="1387" width="0.85546875" style="46" customWidth="1"/>
    <col min="1388" max="1388" width="4.42578125" style="46" customWidth="1"/>
    <col min="1389" max="1390" width="0.85546875" style="46" customWidth="1"/>
    <col min="1391" max="1440" width="0" style="46" hidden="1" customWidth="1"/>
    <col min="1441" max="1538" width="0.85546875" style="46"/>
    <col min="1539" max="1539" width="0" style="46" hidden="1" customWidth="1"/>
    <col min="1540" max="1558" width="0.85546875" style="46"/>
    <col min="1559" max="1559" width="4.140625" style="46" customWidth="1"/>
    <col min="1560" max="1560" width="4.5703125" style="46" customWidth="1"/>
    <col min="1561" max="1572" width="0.85546875" style="46"/>
    <col min="1573" max="1573" width="0.140625" style="46" customWidth="1"/>
    <col min="1574" max="1575" width="0" style="46" hidden="1" customWidth="1"/>
    <col min="1576" max="1576" width="0.5703125" style="46" customWidth="1"/>
    <col min="1577" max="1577" width="0.85546875" style="46"/>
    <col min="1578" max="1578" width="0.7109375" style="46" customWidth="1"/>
    <col min="1579" max="1579" width="0.85546875" style="46"/>
    <col min="1580" max="1580" width="7.42578125" style="46" customWidth="1"/>
    <col min="1581" max="1585" width="0.85546875" style="46"/>
    <col min="1586" max="1586" width="0.140625" style="46" customWidth="1"/>
    <col min="1587" max="1590" width="0" style="46" hidden="1" customWidth="1"/>
    <col min="1591" max="1603" width="0.85546875" style="46"/>
    <col min="1604" max="1604" width="0.42578125" style="46" customWidth="1"/>
    <col min="1605" max="1607" width="0" style="46" hidden="1" customWidth="1"/>
    <col min="1608" max="1616" width="0.85546875" style="46"/>
    <col min="1617" max="1618" width="0" style="46" hidden="1" customWidth="1"/>
    <col min="1619" max="1619" width="5.42578125" style="46" customWidth="1"/>
    <col min="1620" max="1620" width="0.42578125" style="46" customWidth="1"/>
    <col min="1621" max="1622" width="0.85546875" style="46"/>
    <col min="1623" max="1623" width="0.28515625" style="46" customWidth="1"/>
    <col min="1624" max="1627" width="0" style="46" hidden="1" customWidth="1"/>
    <col min="1628" max="1629" width="0.85546875" style="46"/>
    <col min="1630" max="1643" width="0.85546875" style="46" customWidth="1"/>
    <col min="1644" max="1644" width="4.42578125" style="46" customWidth="1"/>
    <col min="1645" max="1646" width="0.85546875" style="46" customWidth="1"/>
    <col min="1647" max="1696" width="0" style="46" hidden="1" customWidth="1"/>
    <col min="1697" max="1794" width="0.85546875" style="46"/>
    <col min="1795" max="1795" width="0" style="46" hidden="1" customWidth="1"/>
    <col min="1796" max="1814" width="0.85546875" style="46"/>
    <col min="1815" max="1815" width="4.140625" style="46" customWidth="1"/>
    <col min="1816" max="1816" width="4.5703125" style="46" customWidth="1"/>
    <col min="1817" max="1828" width="0.85546875" style="46"/>
    <col min="1829" max="1829" width="0.140625" style="46" customWidth="1"/>
    <col min="1830" max="1831" width="0" style="46" hidden="1" customWidth="1"/>
    <col min="1832" max="1832" width="0.5703125" style="46" customWidth="1"/>
    <col min="1833" max="1833" width="0.85546875" style="46"/>
    <col min="1834" max="1834" width="0.7109375" style="46" customWidth="1"/>
    <col min="1835" max="1835" width="0.85546875" style="46"/>
    <col min="1836" max="1836" width="7.42578125" style="46" customWidth="1"/>
    <col min="1837" max="1841" width="0.85546875" style="46"/>
    <col min="1842" max="1842" width="0.140625" style="46" customWidth="1"/>
    <col min="1843" max="1846" width="0" style="46" hidden="1" customWidth="1"/>
    <col min="1847" max="1859" width="0.85546875" style="46"/>
    <col min="1860" max="1860" width="0.42578125" style="46" customWidth="1"/>
    <col min="1861" max="1863" width="0" style="46" hidden="1" customWidth="1"/>
    <col min="1864" max="1872" width="0.85546875" style="46"/>
    <col min="1873" max="1874" width="0" style="46" hidden="1" customWidth="1"/>
    <col min="1875" max="1875" width="5.42578125" style="46" customWidth="1"/>
    <col min="1876" max="1876" width="0.42578125" style="46" customWidth="1"/>
    <col min="1877" max="1878" width="0.85546875" style="46"/>
    <col min="1879" max="1879" width="0.28515625" style="46" customWidth="1"/>
    <col min="1880" max="1883" width="0" style="46" hidden="1" customWidth="1"/>
    <col min="1884" max="1885" width="0.85546875" style="46"/>
    <col min="1886" max="1899" width="0.85546875" style="46" customWidth="1"/>
    <col min="1900" max="1900" width="4.42578125" style="46" customWidth="1"/>
    <col min="1901" max="1902" width="0.85546875" style="46" customWidth="1"/>
    <col min="1903" max="1952" width="0" style="46" hidden="1" customWidth="1"/>
    <col min="1953" max="2050" width="0.85546875" style="46"/>
    <col min="2051" max="2051" width="0" style="46" hidden="1" customWidth="1"/>
    <col min="2052" max="2070" width="0.85546875" style="46"/>
    <col min="2071" max="2071" width="4.140625" style="46" customWidth="1"/>
    <col min="2072" max="2072" width="4.5703125" style="46" customWidth="1"/>
    <col min="2073" max="2084" width="0.85546875" style="46"/>
    <col min="2085" max="2085" width="0.140625" style="46" customWidth="1"/>
    <col min="2086" max="2087" width="0" style="46" hidden="1" customWidth="1"/>
    <col min="2088" max="2088" width="0.5703125" style="46" customWidth="1"/>
    <col min="2089" max="2089" width="0.85546875" style="46"/>
    <col min="2090" max="2090" width="0.7109375" style="46" customWidth="1"/>
    <col min="2091" max="2091" width="0.85546875" style="46"/>
    <col min="2092" max="2092" width="7.42578125" style="46" customWidth="1"/>
    <col min="2093" max="2097" width="0.85546875" style="46"/>
    <col min="2098" max="2098" width="0.140625" style="46" customWidth="1"/>
    <col min="2099" max="2102" width="0" style="46" hidden="1" customWidth="1"/>
    <col min="2103" max="2115" width="0.85546875" style="46"/>
    <col min="2116" max="2116" width="0.42578125" style="46" customWidth="1"/>
    <col min="2117" max="2119" width="0" style="46" hidden="1" customWidth="1"/>
    <col min="2120" max="2128" width="0.85546875" style="46"/>
    <col min="2129" max="2130" width="0" style="46" hidden="1" customWidth="1"/>
    <col min="2131" max="2131" width="5.42578125" style="46" customWidth="1"/>
    <col min="2132" max="2132" width="0.42578125" style="46" customWidth="1"/>
    <col min="2133" max="2134" width="0.85546875" style="46"/>
    <col min="2135" max="2135" width="0.28515625" style="46" customWidth="1"/>
    <col min="2136" max="2139" width="0" style="46" hidden="1" customWidth="1"/>
    <col min="2140" max="2141" width="0.85546875" style="46"/>
    <col min="2142" max="2155" width="0.85546875" style="46" customWidth="1"/>
    <col min="2156" max="2156" width="4.42578125" style="46" customWidth="1"/>
    <col min="2157" max="2158" width="0.85546875" style="46" customWidth="1"/>
    <col min="2159" max="2208" width="0" style="46" hidden="1" customWidth="1"/>
    <col min="2209" max="2306" width="0.85546875" style="46"/>
    <col min="2307" max="2307" width="0" style="46" hidden="1" customWidth="1"/>
    <col min="2308" max="2326" width="0.85546875" style="46"/>
    <col min="2327" max="2327" width="4.140625" style="46" customWidth="1"/>
    <col min="2328" max="2328" width="4.5703125" style="46" customWidth="1"/>
    <col min="2329" max="2340" width="0.85546875" style="46"/>
    <col min="2341" max="2341" width="0.140625" style="46" customWidth="1"/>
    <col min="2342" max="2343" width="0" style="46" hidden="1" customWidth="1"/>
    <col min="2344" max="2344" width="0.5703125" style="46" customWidth="1"/>
    <col min="2345" max="2345" width="0.85546875" style="46"/>
    <col min="2346" max="2346" width="0.7109375" style="46" customWidth="1"/>
    <col min="2347" max="2347" width="0.85546875" style="46"/>
    <col min="2348" max="2348" width="7.42578125" style="46" customWidth="1"/>
    <col min="2349" max="2353" width="0.85546875" style="46"/>
    <col min="2354" max="2354" width="0.140625" style="46" customWidth="1"/>
    <col min="2355" max="2358" width="0" style="46" hidden="1" customWidth="1"/>
    <col min="2359" max="2371" width="0.85546875" style="46"/>
    <col min="2372" max="2372" width="0.42578125" style="46" customWidth="1"/>
    <col min="2373" max="2375" width="0" style="46" hidden="1" customWidth="1"/>
    <col min="2376" max="2384" width="0.85546875" style="46"/>
    <col min="2385" max="2386" width="0" style="46" hidden="1" customWidth="1"/>
    <col min="2387" max="2387" width="5.42578125" style="46" customWidth="1"/>
    <col min="2388" max="2388" width="0.42578125" style="46" customWidth="1"/>
    <col min="2389" max="2390" width="0.85546875" style="46"/>
    <col min="2391" max="2391" width="0.28515625" style="46" customWidth="1"/>
    <col min="2392" max="2395" width="0" style="46" hidden="1" customWidth="1"/>
    <col min="2396" max="2397" width="0.85546875" style="46"/>
    <col min="2398" max="2411" width="0.85546875" style="46" customWidth="1"/>
    <col min="2412" max="2412" width="4.42578125" style="46" customWidth="1"/>
    <col min="2413" max="2414" width="0.85546875" style="46" customWidth="1"/>
    <col min="2415" max="2464" width="0" style="46" hidden="1" customWidth="1"/>
    <col min="2465" max="2562" width="0.85546875" style="46"/>
    <col min="2563" max="2563" width="0" style="46" hidden="1" customWidth="1"/>
    <col min="2564" max="2582" width="0.85546875" style="46"/>
    <col min="2583" max="2583" width="4.140625" style="46" customWidth="1"/>
    <col min="2584" max="2584" width="4.5703125" style="46" customWidth="1"/>
    <col min="2585" max="2596" width="0.85546875" style="46"/>
    <col min="2597" max="2597" width="0.140625" style="46" customWidth="1"/>
    <col min="2598" max="2599" width="0" style="46" hidden="1" customWidth="1"/>
    <col min="2600" max="2600" width="0.5703125" style="46" customWidth="1"/>
    <col min="2601" max="2601" width="0.85546875" style="46"/>
    <col min="2602" max="2602" width="0.7109375" style="46" customWidth="1"/>
    <col min="2603" max="2603" width="0.85546875" style="46"/>
    <col min="2604" max="2604" width="7.42578125" style="46" customWidth="1"/>
    <col min="2605" max="2609" width="0.85546875" style="46"/>
    <col min="2610" max="2610" width="0.140625" style="46" customWidth="1"/>
    <col min="2611" max="2614" width="0" style="46" hidden="1" customWidth="1"/>
    <col min="2615" max="2627" width="0.85546875" style="46"/>
    <col min="2628" max="2628" width="0.42578125" style="46" customWidth="1"/>
    <col min="2629" max="2631" width="0" style="46" hidden="1" customWidth="1"/>
    <col min="2632" max="2640" width="0.85546875" style="46"/>
    <col min="2641" max="2642" width="0" style="46" hidden="1" customWidth="1"/>
    <col min="2643" max="2643" width="5.42578125" style="46" customWidth="1"/>
    <col min="2644" max="2644" width="0.42578125" style="46" customWidth="1"/>
    <col min="2645" max="2646" width="0.85546875" style="46"/>
    <col min="2647" max="2647" width="0.28515625" style="46" customWidth="1"/>
    <col min="2648" max="2651" width="0" style="46" hidden="1" customWidth="1"/>
    <col min="2652" max="2653" width="0.85546875" style="46"/>
    <col min="2654" max="2667" width="0.85546875" style="46" customWidth="1"/>
    <col min="2668" max="2668" width="4.42578125" style="46" customWidth="1"/>
    <col min="2669" max="2670" width="0.85546875" style="46" customWidth="1"/>
    <col min="2671" max="2720" width="0" style="46" hidden="1" customWidth="1"/>
    <col min="2721" max="2818" width="0.85546875" style="46"/>
    <col min="2819" max="2819" width="0" style="46" hidden="1" customWidth="1"/>
    <col min="2820" max="2838" width="0.85546875" style="46"/>
    <col min="2839" max="2839" width="4.140625" style="46" customWidth="1"/>
    <col min="2840" max="2840" width="4.5703125" style="46" customWidth="1"/>
    <col min="2841" max="2852" width="0.85546875" style="46"/>
    <col min="2853" max="2853" width="0.140625" style="46" customWidth="1"/>
    <col min="2854" max="2855" width="0" style="46" hidden="1" customWidth="1"/>
    <col min="2856" max="2856" width="0.5703125" style="46" customWidth="1"/>
    <col min="2857" max="2857" width="0.85546875" style="46"/>
    <col min="2858" max="2858" width="0.7109375" style="46" customWidth="1"/>
    <col min="2859" max="2859" width="0.85546875" style="46"/>
    <col min="2860" max="2860" width="7.42578125" style="46" customWidth="1"/>
    <col min="2861" max="2865" width="0.85546875" style="46"/>
    <col min="2866" max="2866" width="0.140625" style="46" customWidth="1"/>
    <col min="2867" max="2870" width="0" style="46" hidden="1" customWidth="1"/>
    <col min="2871" max="2883" width="0.85546875" style="46"/>
    <col min="2884" max="2884" width="0.42578125" style="46" customWidth="1"/>
    <col min="2885" max="2887" width="0" style="46" hidden="1" customWidth="1"/>
    <col min="2888" max="2896" width="0.85546875" style="46"/>
    <col min="2897" max="2898" width="0" style="46" hidden="1" customWidth="1"/>
    <col min="2899" max="2899" width="5.42578125" style="46" customWidth="1"/>
    <col min="2900" max="2900" width="0.42578125" style="46" customWidth="1"/>
    <col min="2901" max="2902" width="0.85546875" style="46"/>
    <col min="2903" max="2903" width="0.28515625" style="46" customWidth="1"/>
    <col min="2904" max="2907" width="0" style="46" hidden="1" customWidth="1"/>
    <col min="2908" max="2909" width="0.85546875" style="46"/>
    <col min="2910" max="2923" width="0.85546875" style="46" customWidth="1"/>
    <col min="2924" max="2924" width="4.42578125" style="46" customWidth="1"/>
    <col min="2925" max="2926" width="0.85546875" style="46" customWidth="1"/>
    <col min="2927" max="2976" width="0" style="46" hidden="1" customWidth="1"/>
    <col min="2977" max="3074" width="0.85546875" style="46"/>
    <col min="3075" max="3075" width="0" style="46" hidden="1" customWidth="1"/>
    <col min="3076" max="3094" width="0.85546875" style="46"/>
    <col min="3095" max="3095" width="4.140625" style="46" customWidth="1"/>
    <col min="3096" max="3096" width="4.5703125" style="46" customWidth="1"/>
    <col min="3097" max="3108" width="0.85546875" style="46"/>
    <col min="3109" max="3109" width="0.140625" style="46" customWidth="1"/>
    <col min="3110" max="3111" width="0" style="46" hidden="1" customWidth="1"/>
    <col min="3112" max="3112" width="0.5703125" style="46" customWidth="1"/>
    <col min="3113" max="3113" width="0.85546875" style="46"/>
    <col min="3114" max="3114" width="0.7109375" style="46" customWidth="1"/>
    <col min="3115" max="3115" width="0.85546875" style="46"/>
    <col min="3116" max="3116" width="7.42578125" style="46" customWidth="1"/>
    <col min="3117" max="3121" width="0.85546875" style="46"/>
    <col min="3122" max="3122" width="0.140625" style="46" customWidth="1"/>
    <col min="3123" max="3126" width="0" style="46" hidden="1" customWidth="1"/>
    <col min="3127" max="3139" width="0.85546875" style="46"/>
    <col min="3140" max="3140" width="0.42578125" style="46" customWidth="1"/>
    <col min="3141" max="3143" width="0" style="46" hidden="1" customWidth="1"/>
    <col min="3144" max="3152" width="0.85546875" style="46"/>
    <col min="3153" max="3154" width="0" style="46" hidden="1" customWidth="1"/>
    <col min="3155" max="3155" width="5.42578125" style="46" customWidth="1"/>
    <col min="3156" max="3156" width="0.42578125" style="46" customWidth="1"/>
    <col min="3157" max="3158" width="0.85546875" style="46"/>
    <col min="3159" max="3159" width="0.28515625" style="46" customWidth="1"/>
    <col min="3160" max="3163" width="0" style="46" hidden="1" customWidth="1"/>
    <col min="3164" max="3165" width="0.85546875" style="46"/>
    <col min="3166" max="3179" width="0.85546875" style="46" customWidth="1"/>
    <col min="3180" max="3180" width="4.42578125" style="46" customWidth="1"/>
    <col min="3181" max="3182" width="0.85546875" style="46" customWidth="1"/>
    <col min="3183" max="3232" width="0" style="46" hidden="1" customWidth="1"/>
    <col min="3233" max="3330" width="0.85546875" style="46"/>
    <col min="3331" max="3331" width="0" style="46" hidden="1" customWidth="1"/>
    <col min="3332" max="3350" width="0.85546875" style="46"/>
    <col min="3351" max="3351" width="4.140625" style="46" customWidth="1"/>
    <col min="3352" max="3352" width="4.5703125" style="46" customWidth="1"/>
    <col min="3353" max="3364" width="0.85546875" style="46"/>
    <col min="3365" max="3365" width="0.140625" style="46" customWidth="1"/>
    <col min="3366" max="3367" width="0" style="46" hidden="1" customWidth="1"/>
    <col min="3368" max="3368" width="0.5703125" style="46" customWidth="1"/>
    <col min="3369" max="3369" width="0.85546875" style="46"/>
    <col min="3370" max="3370" width="0.7109375" style="46" customWidth="1"/>
    <col min="3371" max="3371" width="0.85546875" style="46"/>
    <col min="3372" max="3372" width="7.42578125" style="46" customWidth="1"/>
    <col min="3373" max="3377" width="0.85546875" style="46"/>
    <col min="3378" max="3378" width="0.140625" style="46" customWidth="1"/>
    <col min="3379" max="3382" width="0" style="46" hidden="1" customWidth="1"/>
    <col min="3383" max="3395" width="0.85546875" style="46"/>
    <col min="3396" max="3396" width="0.42578125" style="46" customWidth="1"/>
    <col min="3397" max="3399" width="0" style="46" hidden="1" customWidth="1"/>
    <col min="3400" max="3408" width="0.85546875" style="46"/>
    <col min="3409" max="3410" width="0" style="46" hidden="1" customWidth="1"/>
    <col min="3411" max="3411" width="5.42578125" style="46" customWidth="1"/>
    <col min="3412" max="3412" width="0.42578125" style="46" customWidth="1"/>
    <col min="3413" max="3414" width="0.85546875" style="46"/>
    <col min="3415" max="3415" width="0.28515625" style="46" customWidth="1"/>
    <col min="3416" max="3419" width="0" style="46" hidden="1" customWidth="1"/>
    <col min="3420" max="3421" width="0.85546875" style="46"/>
    <col min="3422" max="3435" width="0.85546875" style="46" customWidth="1"/>
    <col min="3436" max="3436" width="4.42578125" style="46" customWidth="1"/>
    <col min="3437" max="3438" width="0.85546875" style="46" customWidth="1"/>
    <col min="3439" max="3488" width="0" style="46" hidden="1" customWidth="1"/>
    <col min="3489" max="3586" width="0.85546875" style="46"/>
    <col min="3587" max="3587" width="0" style="46" hidden="1" customWidth="1"/>
    <col min="3588" max="3606" width="0.85546875" style="46"/>
    <col min="3607" max="3607" width="4.140625" style="46" customWidth="1"/>
    <col min="3608" max="3608" width="4.5703125" style="46" customWidth="1"/>
    <col min="3609" max="3620" width="0.85546875" style="46"/>
    <col min="3621" max="3621" width="0.140625" style="46" customWidth="1"/>
    <col min="3622" max="3623" width="0" style="46" hidden="1" customWidth="1"/>
    <col min="3624" max="3624" width="0.5703125" style="46" customWidth="1"/>
    <col min="3625" max="3625" width="0.85546875" style="46"/>
    <col min="3626" max="3626" width="0.7109375" style="46" customWidth="1"/>
    <col min="3627" max="3627" width="0.85546875" style="46"/>
    <col min="3628" max="3628" width="7.42578125" style="46" customWidth="1"/>
    <col min="3629" max="3633" width="0.85546875" style="46"/>
    <col min="3634" max="3634" width="0.140625" style="46" customWidth="1"/>
    <col min="3635" max="3638" width="0" style="46" hidden="1" customWidth="1"/>
    <col min="3639" max="3651" width="0.85546875" style="46"/>
    <col min="3652" max="3652" width="0.42578125" style="46" customWidth="1"/>
    <col min="3653" max="3655" width="0" style="46" hidden="1" customWidth="1"/>
    <col min="3656" max="3664" width="0.85546875" style="46"/>
    <col min="3665" max="3666" width="0" style="46" hidden="1" customWidth="1"/>
    <col min="3667" max="3667" width="5.42578125" style="46" customWidth="1"/>
    <col min="3668" max="3668" width="0.42578125" style="46" customWidth="1"/>
    <col min="3669" max="3670" width="0.85546875" style="46"/>
    <col min="3671" max="3671" width="0.28515625" style="46" customWidth="1"/>
    <col min="3672" max="3675" width="0" style="46" hidden="1" customWidth="1"/>
    <col min="3676" max="3677" width="0.85546875" style="46"/>
    <col min="3678" max="3691" width="0.85546875" style="46" customWidth="1"/>
    <col min="3692" max="3692" width="4.42578125" style="46" customWidth="1"/>
    <col min="3693" max="3694" width="0.85546875" style="46" customWidth="1"/>
    <col min="3695" max="3744" width="0" style="46" hidden="1" customWidth="1"/>
    <col min="3745" max="3842" width="0.85546875" style="46"/>
    <col min="3843" max="3843" width="0" style="46" hidden="1" customWidth="1"/>
    <col min="3844" max="3862" width="0.85546875" style="46"/>
    <col min="3863" max="3863" width="4.140625" style="46" customWidth="1"/>
    <col min="3864" max="3864" width="4.5703125" style="46" customWidth="1"/>
    <col min="3865" max="3876" width="0.85546875" style="46"/>
    <col min="3877" max="3877" width="0.140625" style="46" customWidth="1"/>
    <col min="3878" max="3879" width="0" style="46" hidden="1" customWidth="1"/>
    <col min="3880" max="3880" width="0.5703125" style="46" customWidth="1"/>
    <col min="3881" max="3881" width="0.85546875" style="46"/>
    <col min="3882" max="3882" width="0.7109375" style="46" customWidth="1"/>
    <col min="3883" max="3883" width="0.85546875" style="46"/>
    <col min="3884" max="3884" width="7.42578125" style="46" customWidth="1"/>
    <col min="3885" max="3889" width="0.85546875" style="46"/>
    <col min="3890" max="3890" width="0.140625" style="46" customWidth="1"/>
    <col min="3891" max="3894" width="0" style="46" hidden="1" customWidth="1"/>
    <col min="3895" max="3907" width="0.85546875" style="46"/>
    <col min="3908" max="3908" width="0.42578125" style="46" customWidth="1"/>
    <col min="3909" max="3911" width="0" style="46" hidden="1" customWidth="1"/>
    <col min="3912" max="3920" width="0.85546875" style="46"/>
    <col min="3921" max="3922" width="0" style="46" hidden="1" customWidth="1"/>
    <col min="3923" max="3923" width="5.42578125" style="46" customWidth="1"/>
    <col min="3924" max="3924" width="0.42578125" style="46" customWidth="1"/>
    <col min="3925" max="3926" width="0.85546875" style="46"/>
    <col min="3927" max="3927" width="0.28515625" style="46" customWidth="1"/>
    <col min="3928" max="3931" width="0" style="46" hidden="1" customWidth="1"/>
    <col min="3932" max="3933" width="0.85546875" style="46"/>
    <col min="3934" max="3947" width="0.85546875" style="46" customWidth="1"/>
    <col min="3948" max="3948" width="4.42578125" style="46" customWidth="1"/>
    <col min="3949" max="3950" width="0.85546875" style="46" customWidth="1"/>
    <col min="3951" max="4000" width="0" style="46" hidden="1" customWidth="1"/>
    <col min="4001" max="4098" width="0.85546875" style="46"/>
    <col min="4099" max="4099" width="0" style="46" hidden="1" customWidth="1"/>
    <col min="4100" max="4118" width="0.85546875" style="46"/>
    <col min="4119" max="4119" width="4.140625" style="46" customWidth="1"/>
    <col min="4120" max="4120" width="4.5703125" style="46" customWidth="1"/>
    <col min="4121" max="4132" width="0.85546875" style="46"/>
    <col min="4133" max="4133" width="0.140625" style="46" customWidth="1"/>
    <col min="4134" max="4135" width="0" style="46" hidden="1" customWidth="1"/>
    <col min="4136" max="4136" width="0.5703125" style="46" customWidth="1"/>
    <col min="4137" max="4137" width="0.85546875" style="46"/>
    <col min="4138" max="4138" width="0.7109375" style="46" customWidth="1"/>
    <col min="4139" max="4139" width="0.85546875" style="46"/>
    <col min="4140" max="4140" width="7.42578125" style="46" customWidth="1"/>
    <col min="4141" max="4145" width="0.85546875" style="46"/>
    <col min="4146" max="4146" width="0.140625" style="46" customWidth="1"/>
    <col min="4147" max="4150" width="0" style="46" hidden="1" customWidth="1"/>
    <col min="4151" max="4163" width="0.85546875" style="46"/>
    <col min="4164" max="4164" width="0.42578125" style="46" customWidth="1"/>
    <col min="4165" max="4167" width="0" style="46" hidden="1" customWidth="1"/>
    <col min="4168" max="4176" width="0.85546875" style="46"/>
    <col min="4177" max="4178" width="0" style="46" hidden="1" customWidth="1"/>
    <col min="4179" max="4179" width="5.42578125" style="46" customWidth="1"/>
    <col min="4180" max="4180" width="0.42578125" style="46" customWidth="1"/>
    <col min="4181" max="4182" width="0.85546875" style="46"/>
    <col min="4183" max="4183" width="0.28515625" style="46" customWidth="1"/>
    <col min="4184" max="4187" width="0" style="46" hidden="1" customWidth="1"/>
    <col min="4188" max="4189" width="0.85546875" style="46"/>
    <col min="4190" max="4203" width="0.85546875" style="46" customWidth="1"/>
    <col min="4204" max="4204" width="4.42578125" style="46" customWidth="1"/>
    <col min="4205" max="4206" width="0.85546875" style="46" customWidth="1"/>
    <col min="4207" max="4256" width="0" style="46" hidden="1" customWidth="1"/>
    <col min="4257" max="4354" width="0.85546875" style="46"/>
    <col min="4355" max="4355" width="0" style="46" hidden="1" customWidth="1"/>
    <col min="4356" max="4374" width="0.85546875" style="46"/>
    <col min="4375" max="4375" width="4.140625" style="46" customWidth="1"/>
    <col min="4376" max="4376" width="4.5703125" style="46" customWidth="1"/>
    <col min="4377" max="4388" width="0.85546875" style="46"/>
    <col min="4389" max="4389" width="0.140625" style="46" customWidth="1"/>
    <col min="4390" max="4391" width="0" style="46" hidden="1" customWidth="1"/>
    <col min="4392" max="4392" width="0.5703125" style="46" customWidth="1"/>
    <col min="4393" max="4393" width="0.85546875" style="46"/>
    <col min="4394" max="4394" width="0.7109375" style="46" customWidth="1"/>
    <col min="4395" max="4395" width="0.85546875" style="46"/>
    <col min="4396" max="4396" width="7.42578125" style="46" customWidth="1"/>
    <col min="4397" max="4401" width="0.85546875" style="46"/>
    <col min="4402" max="4402" width="0.140625" style="46" customWidth="1"/>
    <col min="4403" max="4406" width="0" style="46" hidden="1" customWidth="1"/>
    <col min="4407" max="4419" width="0.85546875" style="46"/>
    <col min="4420" max="4420" width="0.42578125" style="46" customWidth="1"/>
    <col min="4421" max="4423" width="0" style="46" hidden="1" customWidth="1"/>
    <col min="4424" max="4432" width="0.85546875" style="46"/>
    <col min="4433" max="4434" width="0" style="46" hidden="1" customWidth="1"/>
    <col min="4435" max="4435" width="5.42578125" style="46" customWidth="1"/>
    <col min="4436" max="4436" width="0.42578125" style="46" customWidth="1"/>
    <col min="4437" max="4438" width="0.85546875" style="46"/>
    <col min="4439" max="4439" width="0.28515625" style="46" customWidth="1"/>
    <col min="4440" max="4443" width="0" style="46" hidden="1" customWidth="1"/>
    <col min="4444" max="4445" width="0.85546875" style="46"/>
    <col min="4446" max="4459" width="0.85546875" style="46" customWidth="1"/>
    <col min="4460" max="4460" width="4.42578125" style="46" customWidth="1"/>
    <col min="4461" max="4462" width="0.85546875" style="46" customWidth="1"/>
    <col min="4463" max="4512" width="0" style="46" hidden="1" customWidth="1"/>
    <col min="4513" max="4610" width="0.85546875" style="46"/>
    <col min="4611" max="4611" width="0" style="46" hidden="1" customWidth="1"/>
    <col min="4612" max="4630" width="0.85546875" style="46"/>
    <col min="4631" max="4631" width="4.140625" style="46" customWidth="1"/>
    <col min="4632" max="4632" width="4.5703125" style="46" customWidth="1"/>
    <col min="4633" max="4644" width="0.85546875" style="46"/>
    <col min="4645" max="4645" width="0.140625" style="46" customWidth="1"/>
    <col min="4646" max="4647" width="0" style="46" hidden="1" customWidth="1"/>
    <col min="4648" max="4648" width="0.5703125" style="46" customWidth="1"/>
    <col min="4649" max="4649" width="0.85546875" style="46"/>
    <col min="4650" max="4650" width="0.7109375" style="46" customWidth="1"/>
    <col min="4651" max="4651" width="0.85546875" style="46"/>
    <col min="4652" max="4652" width="7.42578125" style="46" customWidth="1"/>
    <col min="4653" max="4657" width="0.85546875" style="46"/>
    <col min="4658" max="4658" width="0.140625" style="46" customWidth="1"/>
    <col min="4659" max="4662" width="0" style="46" hidden="1" customWidth="1"/>
    <col min="4663" max="4675" width="0.85546875" style="46"/>
    <col min="4676" max="4676" width="0.42578125" style="46" customWidth="1"/>
    <col min="4677" max="4679" width="0" style="46" hidden="1" customWidth="1"/>
    <col min="4680" max="4688" width="0.85546875" style="46"/>
    <col min="4689" max="4690" width="0" style="46" hidden="1" customWidth="1"/>
    <col min="4691" max="4691" width="5.42578125" style="46" customWidth="1"/>
    <col min="4692" max="4692" width="0.42578125" style="46" customWidth="1"/>
    <col min="4693" max="4694" width="0.85546875" style="46"/>
    <col min="4695" max="4695" width="0.28515625" style="46" customWidth="1"/>
    <col min="4696" max="4699" width="0" style="46" hidden="1" customWidth="1"/>
    <col min="4700" max="4701" width="0.85546875" style="46"/>
    <col min="4702" max="4715" width="0.85546875" style="46" customWidth="1"/>
    <col min="4716" max="4716" width="4.42578125" style="46" customWidth="1"/>
    <col min="4717" max="4718" width="0.85546875" style="46" customWidth="1"/>
    <col min="4719" max="4768" width="0" style="46" hidden="1" customWidth="1"/>
    <col min="4769" max="4866" width="0.85546875" style="46"/>
    <col min="4867" max="4867" width="0" style="46" hidden="1" customWidth="1"/>
    <col min="4868" max="4886" width="0.85546875" style="46"/>
    <col min="4887" max="4887" width="4.140625" style="46" customWidth="1"/>
    <col min="4888" max="4888" width="4.5703125" style="46" customWidth="1"/>
    <col min="4889" max="4900" width="0.85546875" style="46"/>
    <col min="4901" max="4901" width="0.140625" style="46" customWidth="1"/>
    <col min="4902" max="4903" width="0" style="46" hidden="1" customWidth="1"/>
    <col min="4904" max="4904" width="0.5703125" style="46" customWidth="1"/>
    <col min="4905" max="4905" width="0.85546875" style="46"/>
    <col min="4906" max="4906" width="0.7109375" style="46" customWidth="1"/>
    <col min="4907" max="4907" width="0.85546875" style="46"/>
    <col min="4908" max="4908" width="7.42578125" style="46" customWidth="1"/>
    <col min="4909" max="4913" width="0.85546875" style="46"/>
    <col min="4914" max="4914" width="0.140625" style="46" customWidth="1"/>
    <col min="4915" max="4918" width="0" style="46" hidden="1" customWidth="1"/>
    <col min="4919" max="4931" width="0.85546875" style="46"/>
    <col min="4932" max="4932" width="0.42578125" style="46" customWidth="1"/>
    <col min="4933" max="4935" width="0" style="46" hidden="1" customWidth="1"/>
    <col min="4936" max="4944" width="0.85546875" style="46"/>
    <col min="4945" max="4946" width="0" style="46" hidden="1" customWidth="1"/>
    <col min="4947" max="4947" width="5.42578125" style="46" customWidth="1"/>
    <col min="4948" max="4948" width="0.42578125" style="46" customWidth="1"/>
    <col min="4949" max="4950" width="0.85546875" style="46"/>
    <col min="4951" max="4951" width="0.28515625" style="46" customWidth="1"/>
    <col min="4952" max="4955" width="0" style="46" hidden="1" customWidth="1"/>
    <col min="4956" max="4957" width="0.85546875" style="46"/>
    <col min="4958" max="4971" width="0.85546875" style="46" customWidth="1"/>
    <col min="4972" max="4972" width="4.42578125" style="46" customWidth="1"/>
    <col min="4973" max="4974" width="0.85546875" style="46" customWidth="1"/>
    <col min="4975" max="5024" width="0" style="46" hidden="1" customWidth="1"/>
    <col min="5025" max="5122" width="0.85546875" style="46"/>
    <col min="5123" max="5123" width="0" style="46" hidden="1" customWidth="1"/>
    <col min="5124" max="5142" width="0.85546875" style="46"/>
    <col min="5143" max="5143" width="4.140625" style="46" customWidth="1"/>
    <col min="5144" max="5144" width="4.5703125" style="46" customWidth="1"/>
    <col min="5145" max="5156" width="0.85546875" style="46"/>
    <col min="5157" max="5157" width="0.140625" style="46" customWidth="1"/>
    <col min="5158" max="5159" width="0" style="46" hidden="1" customWidth="1"/>
    <col min="5160" max="5160" width="0.5703125" style="46" customWidth="1"/>
    <col min="5161" max="5161" width="0.85546875" style="46"/>
    <col min="5162" max="5162" width="0.7109375" style="46" customWidth="1"/>
    <col min="5163" max="5163" width="0.85546875" style="46"/>
    <col min="5164" max="5164" width="7.42578125" style="46" customWidth="1"/>
    <col min="5165" max="5169" width="0.85546875" style="46"/>
    <col min="5170" max="5170" width="0.140625" style="46" customWidth="1"/>
    <col min="5171" max="5174" width="0" style="46" hidden="1" customWidth="1"/>
    <col min="5175" max="5187" width="0.85546875" style="46"/>
    <col min="5188" max="5188" width="0.42578125" style="46" customWidth="1"/>
    <col min="5189" max="5191" width="0" style="46" hidden="1" customWidth="1"/>
    <col min="5192" max="5200" width="0.85546875" style="46"/>
    <col min="5201" max="5202" width="0" style="46" hidden="1" customWidth="1"/>
    <col min="5203" max="5203" width="5.42578125" style="46" customWidth="1"/>
    <col min="5204" max="5204" width="0.42578125" style="46" customWidth="1"/>
    <col min="5205" max="5206" width="0.85546875" style="46"/>
    <col min="5207" max="5207" width="0.28515625" style="46" customWidth="1"/>
    <col min="5208" max="5211" width="0" style="46" hidden="1" customWidth="1"/>
    <col min="5212" max="5213" width="0.85546875" style="46"/>
    <col min="5214" max="5227" width="0.85546875" style="46" customWidth="1"/>
    <col min="5228" max="5228" width="4.42578125" style="46" customWidth="1"/>
    <col min="5229" max="5230" width="0.85546875" style="46" customWidth="1"/>
    <col min="5231" max="5280" width="0" style="46" hidden="1" customWidth="1"/>
    <col min="5281" max="5378" width="0.85546875" style="46"/>
    <col min="5379" max="5379" width="0" style="46" hidden="1" customWidth="1"/>
    <col min="5380" max="5398" width="0.85546875" style="46"/>
    <col min="5399" max="5399" width="4.140625" style="46" customWidth="1"/>
    <col min="5400" max="5400" width="4.5703125" style="46" customWidth="1"/>
    <col min="5401" max="5412" width="0.85546875" style="46"/>
    <col min="5413" max="5413" width="0.140625" style="46" customWidth="1"/>
    <col min="5414" max="5415" width="0" style="46" hidden="1" customWidth="1"/>
    <col min="5416" max="5416" width="0.5703125" style="46" customWidth="1"/>
    <col min="5417" max="5417" width="0.85546875" style="46"/>
    <col min="5418" max="5418" width="0.7109375" style="46" customWidth="1"/>
    <col min="5419" max="5419" width="0.85546875" style="46"/>
    <col min="5420" max="5420" width="7.42578125" style="46" customWidth="1"/>
    <col min="5421" max="5425" width="0.85546875" style="46"/>
    <col min="5426" max="5426" width="0.140625" style="46" customWidth="1"/>
    <col min="5427" max="5430" width="0" style="46" hidden="1" customWidth="1"/>
    <col min="5431" max="5443" width="0.85546875" style="46"/>
    <col min="5444" max="5444" width="0.42578125" style="46" customWidth="1"/>
    <col min="5445" max="5447" width="0" style="46" hidden="1" customWidth="1"/>
    <col min="5448" max="5456" width="0.85546875" style="46"/>
    <col min="5457" max="5458" width="0" style="46" hidden="1" customWidth="1"/>
    <col min="5459" max="5459" width="5.42578125" style="46" customWidth="1"/>
    <col min="5460" max="5460" width="0.42578125" style="46" customWidth="1"/>
    <col min="5461" max="5462" width="0.85546875" style="46"/>
    <col min="5463" max="5463" width="0.28515625" style="46" customWidth="1"/>
    <col min="5464" max="5467" width="0" style="46" hidden="1" customWidth="1"/>
    <col min="5468" max="5469" width="0.85546875" style="46"/>
    <col min="5470" max="5483" width="0.85546875" style="46" customWidth="1"/>
    <col min="5484" max="5484" width="4.42578125" style="46" customWidth="1"/>
    <col min="5485" max="5486" width="0.85546875" style="46" customWidth="1"/>
    <col min="5487" max="5536" width="0" style="46" hidden="1" customWidth="1"/>
    <col min="5537" max="5634" width="0.85546875" style="46"/>
    <col min="5635" max="5635" width="0" style="46" hidden="1" customWidth="1"/>
    <col min="5636" max="5654" width="0.85546875" style="46"/>
    <col min="5655" max="5655" width="4.140625" style="46" customWidth="1"/>
    <col min="5656" max="5656" width="4.5703125" style="46" customWidth="1"/>
    <col min="5657" max="5668" width="0.85546875" style="46"/>
    <col min="5669" max="5669" width="0.140625" style="46" customWidth="1"/>
    <col min="5670" max="5671" width="0" style="46" hidden="1" customWidth="1"/>
    <col min="5672" max="5672" width="0.5703125" style="46" customWidth="1"/>
    <col min="5673" max="5673" width="0.85546875" style="46"/>
    <col min="5674" max="5674" width="0.7109375" style="46" customWidth="1"/>
    <col min="5675" max="5675" width="0.85546875" style="46"/>
    <col min="5676" max="5676" width="7.42578125" style="46" customWidth="1"/>
    <col min="5677" max="5681" width="0.85546875" style="46"/>
    <col min="5682" max="5682" width="0.140625" style="46" customWidth="1"/>
    <col min="5683" max="5686" width="0" style="46" hidden="1" customWidth="1"/>
    <col min="5687" max="5699" width="0.85546875" style="46"/>
    <col min="5700" max="5700" width="0.42578125" style="46" customWidth="1"/>
    <col min="5701" max="5703" width="0" style="46" hidden="1" customWidth="1"/>
    <col min="5704" max="5712" width="0.85546875" style="46"/>
    <col min="5713" max="5714" width="0" style="46" hidden="1" customWidth="1"/>
    <col min="5715" max="5715" width="5.42578125" style="46" customWidth="1"/>
    <col min="5716" max="5716" width="0.42578125" style="46" customWidth="1"/>
    <col min="5717" max="5718" width="0.85546875" style="46"/>
    <col min="5719" max="5719" width="0.28515625" style="46" customWidth="1"/>
    <col min="5720" max="5723" width="0" style="46" hidden="1" customWidth="1"/>
    <col min="5724" max="5725" width="0.85546875" style="46"/>
    <col min="5726" max="5739" width="0.85546875" style="46" customWidth="1"/>
    <col min="5740" max="5740" width="4.42578125" style="46" customWidth="1"/>
    <col min="5741" max="5742" width="0.85546875" style="46" customWidth="1"/>
    <col min="5743" max="5792" width="0" style="46" hidden="1" customWidth="1"/>
    <col min="5793" max="5890" width="0.85546875" style="46"/>
    <col min="5891" max="5891" width="0" style="46" hidden="1" customWidth="1"/>
    <col min="5892" max="5910" width="0.85546875" style="46"/>
    <col min="5911" max="5911" width="4.140625" style="46" customWidth="1"/>
    <col min="5912" max="5912" width="4.5703125" style="46" customWidth="1"/>
    <col min="5913" max="5924" width="0.85546875" style="46"/>
    <col min="5925" max="5925" width="0.140625" style="46" customWidth="1"/>
    <col min="5926" max="5927" width="0" style="46" hidden="1" customWidth="1"/>
    <col min="5928" max="5928" width="0.5703125" style="46" customWidth="1"/>
    <col min="5929" max="5929" width="0.85546875" style="46"/>
    <col min="5930" max="5930" width="0.7109375" style="46" customWidth="1"/>
    <col min="5931" max="5931" width="0.85546875" style="46"/>
    <col min="5932" max="5932" width="7.42578125" style="46" customWidth="1"/>
    <col min="5933" max="5937" width="0.85546875" style="46"/>
    <col min="5938" max="5938" width="0.140625" style="46" customWidth="1"/>
    <col min="5939" max="5942" width="0" style="46" hidden="1" customWidth="1"/>
    <col min="5943" max="5955" width="0.85546875" style="46"/>
    <col min="5956" max="5956" width="0.42578125" style="46" customWidth="1"/>
    <col min="5957" max="5959" width="0" style="46" hidden="1" customWidth="1"/>
    <col min="5960" max="5968" width="0.85546875" style="46"/>
    <col min="5969" max="5970" width="0" style="46" hidden="1" customWidth="1"/>
    <col min="5971" max="5971" width="5.42578125" style="46" customWidth="1"/>
    <col min="5972" max="5972" width="0.42578125" style="46" customWidth="1"/>
    <col min="5973" max="5974" width="0.85546875" style="46"/>
    <col min="5975" max="5975" width="0.28515625" style="46" customWidth="1"/>
    <col min="5976" max="5979" width="0" style="46" hidden="1" customWidth="1"/>
    <col min="5980" max="5981" width="0.85546875" style="46"/>
    <col min="5982" max="5995" width="0.85546875" style="46" customWidth="1"/>
    <col min="5996" max="5996" width="4.42578125" style="46" customWidth="1"/>
    <col min="5997" max="5998" width="0.85546875" style="46" customWidth="1"/>
    <col min="5999" max="6048" width="0" style="46" hidden="1" customWidth="1"/>
    <col min="6049" max="6146" width="0.85546875" style="46"/>
    <col min="6147" max="6147" width="0" style="46" hidden="1" customWidth="1"/>
    <col min="6148" max="6166" width="0.85546875" style="46"/>
    <col min="6167" max="6167" width="4.140625" style="46" customWidth="1"/>
    <col min="6168" max="6168" width="4.5703125" style="46" customWidth="1"/>
    <col min="6169" max="6180" width="0.85546875" style="46"/>
    <col min="6181" max="6181" width="0.140625" style="46" customWidth="1"/>
    <col min="6182" max="6183" width="0" style="46" hidden="1" customWidth="1"/>
    <col min="6184" max="6184" width="0.5703125" style="46" customWidth="1"/>
    <col min="6185" max="6185" width="0.85546875" style="46"/>
    <col min="6186" max="6186" width="0.7109375" style="46" customWidth="1"/>
    <col min="6187" max="6187" width="0.85546875" style="46"/>
    <col min="6188" max="6188" width="7.42578125" style="46" customWidth="1"/>
    <col min="6189" max="6193" width="0.85546875" style="46"/>
    <col min="6194" max="6194" width="0.140625" style="46" customWidth="1"/>
    <col min="6195" max="6198" width="0" style="46" hidden="1" customWidth="1"/>
    <col min="6199" max="6211" width="0.85546875" style="46"/>
    <col min="6212" max="6212" width="0.42578125" style="46" customWidth="1"/>
    <col min="6213" max="6215" width="0" style="46" hidden="1" customWidth="1"/>
    <col min="6216" max="6224" width="0.85546875" style="46"/>
    <col min="6225" max="6226" width="0" style="46" hidden="1" customWidth="1"/>
    <col min="6227" max="6227" width="5.42578125" style="46" customWidth="1"/>
    <col min="6228" max="6228" width="0.42578125" style="46" customWidth="1"/>
    <col min="6229" max="6230" width="0.85546875" style="46"/>
    <col min="6231" max="6231" width="0.28515625" style="46" customWidth="1"/>
    <col min="6232" max="6235" width="0" style="46" hidden="1" customWidth="1"/>
    <col min="6236" max="6237" width="0.85546875" style="46"/>
    <col min="6238" max="6251" width="0.85546875" style="46" customWidth="1"/>
    <col min="6252" max="6252" width="4.42578125" style="46" customWidth="1"/>
    <col min="6253" max="6254" width="0.85546875" style="46" customWidth="1"/>
    <col min="6255" max="6304" width="0" style="46" hidden="1" customWidth="1"/>
    <col min="6305" max="6402" width="0.85546875" style="46"/>
    <col min="6403" max="6403" width="0" style="46" hidden="1" customWidth="1"/>
    <col min="6404" max="6422" width="0.85546875" style="46"/>
    <col min="6423" max="6423" width="4.140625" style="46" customWidth="1"/>
    <col min="6424" max="6424" width="4.5703125" style="46" customWidth="1"/>
    <col min="6425" max="6436" width="0.85546875" style="46"/>
    <col min="6437" max="6437" width="0.140625" style="46" customWidth="1"/>
    <col min="6438" max="6439" width="0" style="46" hidden="1" customWidth="1"/>
    <col min="6440" max="6440" width="0.5703125" style="46" customWidth="1"/>
    <col min="6441" max="6441" width="0.85546875" style="46"/>
    <col min="6442" max="6442" width="0.7109375" style="46" customWidth="1"/>
    <col min="6443" max="6443" width="0.85546875" style="46"/>
    <col min="6444" max="6444" width="7.42578125" style="46" customWidth="1"/>
    <col min="6445" max="6449" width="0.85546875" style="46"/>
    <col min="6450" max="6450" width="0.140625" style="46" customWidth="1"/>
    <col min="6451" max="6454" width="0" style="46" hidden="1" customWidth="1"/>
    <col min="6455" max="6467" width="0.85546875" style="46"/>
    <col min="6468" max="6468" width="0.42578125" style="46" customWidth="1"/>
    <col min="6469" max="6471" width="0" style="46" hidden="1" customWidth="1"/>
    <col min="6472" max="6480" width="0.85546875" style="46"/>
    <col min="6481" max="6482" width="0" style="46" hidden="1" customWidth="1"/>
    <col min="6483" max="6483" width="5.42578125" style="46" customWidth="1"/>
    <col min="6484" max="6484" width="0.42578125" style="46" customWidth="1"/>
    <col min="6485" max="6486" width="0.85546875" style="46"/>
    <col min="6487" max="6487" width="0.28515625" style="46" customWidth="1"/>
    <col min="6488" max="6491" width="0" style="46" hidden="1" customWidth="1"/>
    <col min="6492" max="6493" width="0.85546875" style="46"/>
    <col min="6494" max="6507" width="0.85546875" style="46" customWidth="1"/>
    <col min="6508" max="6508" width="4.42578125" style="46" customWidth="1"/>
    <col min="6509" max="6510" width="0.85546875" style="46" customWidth="1"/>
    <col min="6511" max="6560" width="0" style="46" hidden="1" customWidth="1"/>
    <col min="6561" max="6658" width="0.85546875" style="46"/>
    <col min="6659" max="6659" width="0" style="46" hidden="1" customWidth="1"/>
    <col min="6660" max="6678" width="0.85546875" style="46"/>
    <col min="6679" max="6679" width="4.140625" style="46" customWidth="1"/>
    <col min="6680" max="6680" width="4.5703125" style="46" customWidth="1"/>
    <col min="6681" max="6692" width="0.85546875" style="46"/>
    <col min="6693" max="6693" width="0.140625" style="46" customWidth="1"/>
    <col min="6694" max="6695" width="0" style="46" hidden="1" customWidth="1"/>
    <col min="6696" max="6696" width="0.5703125" style="46" customWidth="1"/>
    <col min="6697" max="6697" width="0.85546875" style="46"/>
    <col min="6698" max="6698" width="0.7109375" style="46" customWidth="1"/>
    <col min="6699" max="6699" width="0.85546875" style="46"/>
    <col min="6700" max="6700" width="7.42578125" style="46" customWidth="1"/>
    <col min="6701" max="6705" width="0.85546875" style="46"/>
    <col min="6706" max="6706" width="0.140625" style="46" customWidth="1"/>
    <col min="6707" max="6710" width="0" style="46" hidden="1" customWidth="1"/>
    <col min="6711" max="6723" width="0.85546875" style="46"/>
    <col min="6724" max="6724" width="0.42578125" style="46" customWidth="1"/>
    <col min="6725" max="6727" width="0" style="46" hidden="1" customWidth="1"/>
    <col min="6728" max="6736" width="0.85546875" style="46"/>
    <col min="6737" max="6738" width="0" style="46" hidden="1" customWidth="1"/>
    <col min="6739" max="6739" width="5.42578125" style="46" customWidth="1"/>
    <col min="6740" max="6740" width="0.42578125" style="46" customWidth="1"/>
    <col min="6741" max="6742" width="0.85546875" style="46"/>
    <col min="6743" max="6743" width="0.28515625" style="46" customWidth="1"/>
    <col min="6744" max="6747" width="0" style="46" hidden="1" customWidth="1"/>
    <col min="6748" max="6749" width="0.85546875" style="46"/>
    <col min="6750" max="6763" width="0.85546875" style="46" customWidth="1"/>
    <col min="6764" max="6764" width="4.42578125" style="46" customWidth="1"/>
    <col min="6765" max="6766" width="0.85546875" style="46" customWidth="1"/>
    <col min="6767" max="6816" width="0" style="46" hidden="1" customWidth="1"/>
    <col min="6817" max="6914" width="0.85546875" style="46"/>
    <col min="6915" max="6915" width="0" style="46" hidden="1" customWidth="1"/>
    <col min="6916" max="6934" width="0.85546875" style="46"/>
    <col min="6935" max="6935" width="4.140625" style="46" customWidth="1"/>
    <col min="6936" max="6936" width="4.5703125" style="46" customWidth="1"/>
    <col min="6937" max="6948" width="0.85546875" style="46"/>
    <col min="6949" max="6949" width="0.140625" style="46" customWidth="1"/>
    <col min="6950" max="6951" width="0" style="46" hidden="1" customWidth="1"/>
    <col min="6952" max="6952" width="0.5703125" style="46" customWidth="1"/>
    <col min="6953" max="6953" width="0.85546875" style="46"/>
    <col min="6954" max="6954" width="0.7109375" style="46" customWidth="1"/>
    <col min="6955" max="6955" width="0.85546875" style="46"/>
    <col min="6956" max="6956" width="7.42578125" style="46" customWidth="1"/>
    <col min="6957" max="6961" width="0.85546875" style="46"/>
    <col min="6962" max="6962" width="0.140625" style="46" customWidth="1"/>
    <col min="6963" max="6966" width="0" style="46" hidden="1" customWidth="1"/>
    <col min="6967" max="6979" width="0.85546875" style="46"/>
    <col min="6980" max="6980" width="0.42578125" style="46" customWidth="1"/>
    <col min="6981" max="6983" width="0" style="46" hidden="1" customWidth="1"/>
    <col min="6984" max="6992" width="0.85546875" style="46"/>
    <col min="6993" max="6994" width="0" style="46" hidden="1" customWidth="1"/>
    <col min="6995" max="6995" width="5.42578125" style="46" customWidth="1"/>
    <col min="6996" max="6996" width="0.42578125" style="46" customWidth="1"/>
    <col min="6997" max="6998" width="0.85546875" style="46"/>
    <col min="6999" max="6999" width="0.28515625" style="46" customWidth="1"/>
    <col min="7000" max="7003" width="0" style="46" hidden="1" customWidth="1"/>
    <col min="7004" max="7005" width="0.85546875" style="46"/>
    <col min="7006" max="7019" width="0.85546875" style="46" customWidth="1"/>
    <col min="7020" max="7020" width="4.42578125" style="46" customWidth="1"/>
    <col min="7021" max="7022" width="0.85546875" style="46" customWidth="1"/>
    <col min="7023" max="7072" width="0" style="46" hidden="1" customWidth="1"/>
    <col min="7073" max="7170" width="0.85546875" style="46"/>
    <col min="7171" max="7171" width="0" style="46" hidden="1" customWidth="1"/>
    <col min="7172" max="7190" width="0.85546875" style="46"/>
    <col min="7191" max="7191" width="4.140625" style="46" customWidth="1"/>
    <col min="7192" max="7192" width="4.5703125" style="46" customWidth="1"/>
    <col min="7193" max="7204" width="0.85546875" style="46"/>
    <col min="7205" max="7205" width="0.140625" style="46" customWidth="1"/>
    <col min="7206" max="7207" width="0" style="46" hidden="1" customWidth="1"/>
    <col min="7208" max="7208" width="0.5703125" style="46" customWidth="1"/>
    <col min="7209" max="7209" width="0.85546875" style="46"/>
    <col min="7210" max="7210" width="0.7109375" style="46" customWidth="1"/>
    <col min="7211" max="7211" width="0.85546875" style="46"/>
    <col min="7212" max="7212" width="7.42578125" style="46" customWidth="1"/>
    <col min="7213" max="7217" width="0.85546875" style="46"/>
    <col min="7218" max="7218" width="0.140625" style="46" customWidth="1"/>
    <col min="7219" max="7222" width="0" style="46" hidden="1" customWidth="1"/>
    <col min="7223" max="7235" width="0.85546875" style="46"/>
    <col min="7236" max="7236" width="0.42578125" style="46" customWidth="1"/>
    <col min="7237" max="7239" width="0" style="46" hidden="1" customWidth="1"/>
    <col min="7240" max="7248" width="0.85546875" style="46"/>
    <col min="7249" max="7250" width="0" style="46" hidden="1" customWidth="1"/>
    <col min="7251" max="7251" width="5.42578125" style="46" customWidth="1"/>
    <col min="7252" max="7252" width="0.42578125" style="46" customWidth="1"/>
    <col min="7253" max="7254" width="0.85546875" style="46"/>
    <col min="7255" max="7255" width="0.28515625" style="46" customWidth="1"/>
    <col min="7256" max="7259" width="0" style="46" hidden="1" customWidth="1"/>
    <col min="7260" max="7261" width="0.85546875" style="46"/>
    <col min="7262" max="7275" width="0.85546875" style="46" customWidth="1"/>
    <col min="7276" max="7276" width="4.42578125" style="46" customWidth="1"/>
    <col min="7277" max="7278" width="0.85546875" style="46" customWidth="1"/>
    <col min="7279" max="7328" width="0" style="46" hidden="1" customWidth="1"/>
    <col min="7329" max="7426" width="0.85546875" style="46"/>
    <col min="7427" max="7427" width="0" style="46" hidden="1" customWidth="1"/>
    <col min="7428" max="7446" width="0.85546875" style="46"/>
    <col min="7447" max="7447" width="4.140625" style="46" customWidth="1"/>
    <col min="7448" max="7448" width="4.5703125" style="46" customWidth="1"/>
    <col min="7449" max="7460" width="0.85546875" style="46"/>
    <col min="7461" max="7461" width="0.140625" style="46" customWidth="1"/>
    <col min="7462" max="7463" width="0" style="46" hidden="1" customWidth="1"/>
    <col min="7464" max="7464" width="0.5703125" style="46" customWidth="1"/>
    <col min="7465" max="7465" width="0.85546875" style="46"/>
    <col min="7466" max="7466" width="0.7109375" style="46" customWidth="1"/>
    <col min="7467" max="7467" width="0.85546875" style="46"/>
    <col min="7468" max="7468" width="7.42578125" style="46" customWidth="1"/>
    <col min="7469" max="7473" width="0.85546875" style="46"/>
    <col min="7474" max="7474" width="0.140625" style="46" customWidth="1"/>
    <col min="7475" max="7478" width="0" style="46" hidden="1" customWidth="1"/>
    <col min="7479" max="7491" width="0.85546875" style="46"/>
    <col min="7492" max="7492" width="0.42578125" style="46" customWidth="1"/>
    <col min="7493" max="7495" width="0" style="46" hidden="1" customWidth="1"/>
    <col min="7496" max="7504" width="0.85546875" style="46"/>
    <col min="7505" max="7506" width="0" style="46" hidden="1" customWidth="1"/>
    <col min="7507" max="7507" width="5.42578125" style="46" customWidth="1"/>
    <col min="7508" max="7508" width="0.42578125" style="46" customWidth="1"/>
    <col min="7509" max="7510" width="0.85546875" style="46"/>
    <col min="7511" max="7511" width="0.28515625" style="46" customWidth="1"/>
    <col min="7512" max="7515" width="0" style="46" hidden="1" customWidth="1"/>
    <col min="7516" max="7517" width="0.85546875" style="46"/>
    <col min="7518" max="7531" width="0.85546875" style="46" customWidth="1"/>
    <col min="7532" max="7532" width="4.42578125" style="46" customWidth="1"/>
    <col min="7533" max="7534" width="0.85546875" style="46" customWidth="1"/>
    <col min="7535" max="7584" width="0" style="46" hidden="1" customWidth="1"/>
    <col min="7585" max="7682" width="0.85546875" style="46"/>
    <col min="7683" max="7683" width="0" style="46" hidden="1" customWidth="1"/>
    <col min="7684" max="7702" width="0.85546875" style="46"/>
    <col min="7703" max="7703" width="4.140625" style="46" customWidth="1"/>
    <col min="7704" max="7704" width="4.5703125" style="46" customWidth="1"/>
    <col min="7705" max="7716" width="0.85546875" style="46"/>
    <col min="7717" max="7717" width="0.140625" style="46" customWidth="1"/>
    <col min="7718" max="7719" width="0" style="46" hidden="1" customWidth="1"/>
    <col min="7720" max="7720" width="0.5703125" style="46" customWidth="1"/>
    <col min="7721" max="7721" width="0.85546875" style="46"/>
    <col min="7722" max="7722" width="0.7109375" style="46" customWidth="1"/>
    <col min="7723" max="7723" width="0.85546875" style="46"/>
    <col min="7724" max="7724" width="7.42578125" style="46" customWidth="1"/>
    <col min="7725" max="7729" width="0.85546875" style="46"/>
    <col min="7730" max="7730" width="0.140625" style="46" customWidth="1"/>
    <col min="7731" max="7734" width="0" style="46" hidden="1" customWidth="1"/>
    <col min="7735" max="7747" width="0.85546875" style="46"/>
    <col min="7748" max="7748" width="0.42578125" style="46" customWidth="1"/>
    <col min="7749" max="7751" width="0" style="46" hidden="1" customWidth="1"/>
    <col min="7752" max="7760" width="0.85546875" style="46"/>
    <col min="7761" max="7762" width="0" style="46" hidden="1" customWidth="1"/>
    <col min="7763" max="7763" width="5.42578125" style="46" customWidth="1"/>
    <col min="7764" max="7764" width="0.42578125" style="46" customWidth="1"/>
    <col min="7765" max="7766" width="0.85546875" style="46"/>
    <col min="7767" max="7767" width="0.28515625" style="46" customWidth="1"/>
    <col min="7768" max="7771" width="0" style="46" hidden="1" customWidth="1"/>
    <col min="7772" max="7773" width="0.85546875" style="46"/>
    <col min="7774" max="7787" width="0.85546875" style="46" customWidth="1"/>
    <col min="7788" max="7788" width="4.42578125" style="46" customWidth="1"/>
    <col min="7789" max="7790" width="0.85546875" style="46" customWidth="1"/>
    <col min="7791" max="7840" width="0" style="46" hidden="1" customWidth="1"/>
    <col min="7841" max="7938" width="0.85546875" style="46"/>
    <col min="7939" max="7939" width="0" style="46" hidden="1" customWidth="1"/>
    <col min="7940" max="7958" width="0.85546875" style="46"/>
    <col min="7959" max="7959" width="4.140625" style="46" customWidth="1"/>
    <col min="7960" max="7960" width="4.5703125" style="46" customWidth="1"/>
    <col min="7961" max="7972" width="0.85546875" style="46"/>
    <col min="7973" max="7973" width="0.140625" style="46" customWidth="1"/>
    <col min="7974" max="7975" width="0" style="46" hidden="1" customWidth="1"/>
    <col min="7976" max="7976" width="0.5703125" style="46" customWidth="1"/>
    <col min="7977" max="7977" width="0.85546875" style="46"/>
    <col min="7978" max="7978" width="0.7109375" style="46" customWidth="1"/>
    <col min="7979" max="7979" width="0.85546875" style="46"/>
    <col min="7980" max="7980" width="7.42578125" style="46" customWidth="1"/>
    <col min="7981" max="7985" width="0.85546875" style="46"/>
    <col min="7986" max="7986" width="0.140625" style="46" customWidth="1"/>
    <col min="7987" max="7990" width="0" style="46" hidden="1" customWidth="1"/>
    <col min="7991" max="8003" width="0.85546875" style="46"/>
    <col min="8004" max="8004" width="0.42578125" style="46" customWidth="1"/>
    <col min="8005" max="8007" width="0" style="46" hidden="1" customWidth="1"/>
    <col min="8008" max="8016" width="0.85546875" style="46"/>
    <col min="8017" max="8018" width="0" style="46" hidden="1" customWidth="1"/>
    <col min="8019" max="8019" width="5.42578125" style="46" customWidth="1"/>
    <col min="8020" max="8020" width="0.42578125" style="46" customWidth="1"/>
    <col min="8021" max="8022" width="0.85546875" style="46"/>
    <col min="8023" max="8023" width="0.28515625" style="46" customWidth="1"/>
    <col min="8024" max="8027" width="0" style="46" hidden="1" customWidth="1"/>
    <col min="8028" max="8029" width="0.85546875" style="46"/>
    <col min="8030" max="8043" width="0.85546875" style="46" customWidth="1"/>
    <col min="8044" max="8044" width="4.42578125" style="46" customWidth="1"/>
    <col min="8045" max="8046" width="0.85546875" style="46" customWidth="1"/>
    <col min="8047" max="8096" width="0" style="46" hidden="1" customWidth="1"/>
    <col min="8097" max="8194" width="0.85546875" style="46"/>
    <col min="8195" max="8195" width="0" style="46" hidden="1" customWidth="1"/>
    <col min="8196" max="8214" width="0.85546875" style="46"/>
    <col min="8215" max="8215" width="4.140625" style="46" customWidth="1"/>
    <col min="8216" max="8216" width="4.5703125" style="46" customWidth="1"/>
    <col min="8217" max="8228" width="0.85546875" style="46"/>
    <col min="8229" max="8229" width="0.140625" style="46" customWidth="1"/>
    <col min="8230" max="8231" width="0" style="46" hidden="1" customWidth="1"/>
    <col min="8232" max="8232" width="0.5703125" style="46" customWidth="1"/>
    <col min="8233" max="8233" width="0.85546875" style="46"/>
    <col min="8234" max="8234" width="0.7109375" style="46" customWidth="1"/>
    <col min="8235" max="8235" width="0.85546875" style="46"/>
    <col min="8236" max="8236" width="7.42578125" style="46" customWidth="1"/>
    <col min="8237" max="8241" width="0.85546875" style="46"/>
    <col min="8242" max="8242" width="0.140625" style="46" customWidth="1"/>
    <col min="8243" max="8246" width="0" style="46" hidden="1" customWidth="1"/>
    <col min="8247" max="8259" width="0.85546875" style="46"/>
    <col min="8260" max="8260" width="0.42578125" style="46" customWidth="1"/>
    <col min="8261" max="8263" width="0" style="46" hidden="1" customWidth="1"/>
    <col min="8264" max="8272" width="0.85546875" style="46"/>
    <col min="8273" max="8274" width="0" style="46" hidden="1" customWidth="1"/>
    <col min="8275" max="8275" width="5.42578125" style="46" customWidth="1"/>
    <col min="8276" max="8276" width="0.42578125" style="46" customWidth="1"/>
    <col min="8277" max="8278" width="0.85546875" style="46"/>
    <col min="8279" max="8279" width="0.28515625" style="46" customWidth="1"/>
    <col min="8280" max="8283" width="0" style="46" hidden="1" customWidth="1"/>
    <col min="8284" max="8285" width="0.85546875" style="46"/>
    <col min="8286" max="8299" width="0.85546875" style="46" customWidth="1"/>
    <col min="8300" max="8300" width="4.42578125" style="46" customWidth="1"/>
    <col min="8301" max="8302" width="0.85546875" style="46" customWidth="1"/>
    <col min="8303" max="8352" width="0" style="46" hidden="1" customWidth="1"/>
    <col min="8353" max="8450" width="0.85546875" style="46"/>
    <col min="8451" max="8451" width="0" style="46" hidden="1" customWidth="1"/>
    <col min="8452" max="8470" width="0.85546875" style="46"/>
    <col min="8471" max="8471" width="4.140625" style="46" customWidth="1"/>
    <col min="8472" max="8472" width="4.5703125" style="46" customWidth="1"/>
    <col min="8473" max="8484" width="0.85546875" style="46"/>
    <col min="8485" max="8485" width="0.140625" style="46" customWidth="1"/>
    <col min="8486" max="8487" width="0" style="46" hidden="1" customWidth="1"/>
    <col min="8488" max="8488" width="0.5703125" style="46" customWidth="1"/>
    <col min="8489" max="8489" width="0.85546875" style="46"/>
    <col min="8490" max="8490" width="0.7109375" style="46" customWidth="1"/>
    <col min="8491" max="8491" width="0.85546875" style="46"/>
    <col min="8492" max="8492" width="7.42578125" style="46" customWidth="1"/>
    <col min="8493" max="8497" width="0.85546875" style="46"/>
    <col min="8498" max="8498" width="0.140625" style="46" customWidth="1"/>
    <col min="8499" max="8502" width="0" style="46" hidden="1" customWidth="1"/>
    <col min="8503" max="8515" width="0.85546875" style="46"/>
    <col min="8516" max="8516" width="0.42578125" style="46" customWidth="1"/>
    <col min="8517" max="8519" width="0" style="46" hidden="1" customWidth="1"/>
    <col min="8520" max="8528" width="0.85546875" style="46"/>
    <col min="8529" max="8530" width="0" style="46" hidden="1" customWidth="1"/>
    <col min="8531" max="8531" width="5.42578125" style="46" customWidth="1"/>
    <col min="8532" max="8532" width="0.42578125" style="46" customWidth="1"/>
    <col min="8533" max="8534" width="0.85546875" style="46"/>
    <col min="8535" max="8535" width="0.28515625" style="46" customWidth="1"/>
    <col min="8536" max="8539" width="0" style="46" hidden="1" customWidth="1"/>
    <col min="8540" max="8541" width="0.85546875" style="46"/>
    <col min="8542" max="8555" width="0.85546875" style="46" customWidth="1"/>
    <col min="8556" max="8556" width="4.42578125" style="46" customWidth="1"/>
    <col min="8557" max="8558" width="0.85546875" style="46" customWidth="1"/>
    <col min="8559" max="8608" width="0" style="46" hidden="1" customWidth="1"/>
    <col min="8609" max="8706" width="0.85546875" style="46"/>
    <col min="8707" max="8707" width="0" style="46" hidden="1" customWidth="1"/>
    <col min="8708" max="8726" width="0.85546875" style="46"/>
    <col min="8727" max="8727" width="4.140625" style="46" customWidth="1"/>
    <col min="8728" max="8728" width="4.5703125" style="46" customWidth="1"/>
    <col min="8729" max="8740" width="0.85546875" style="46"/>
    <col min="8741" max="8741" width="0.140625" style="46" customWidth="1"/>
    <col min="8742" max="8743" width="0" style="46" hidden="1" customWidth="1"/>
    <col min="8744" max="8744" width="0.5703125" style="46" customWidth="1"/>
    <col min="8745" max="8745" width="0.85546875" style="46"/>
    <col min="8746" max="8746" width="0.7109375" style="46" customWidth="1"/>
    <col min="8747" max="8747" width="0.85546875" style="46"/>
    <col min="8748" max="8748" width="7.42578125" style="46" customWidth="1"/>
    <col min="8749" max="8753" width="0.85546875" style="46"/>
    <col min="8754" max="8754" width="0.140625" style="46" customWidth="1"/>
    <col min="8755" max="8758" width="0" style="46" hidden="1" customWidth="1"/>
    <col min="8759" max="8771" width="0.85546875" style="46"/>
    <col min="8772" max="8772" width="0.42578125" style="46" customWidth="1"/>
    <col min="8773" max="8775" width="0" style="46" hidden="1" customWidth="1"/>
    <col min="8776" max="8784" width="0.85546875" style="46"/>
    <col min="8785" max="8786" width="0" style="46" hidden="1" customWidth="1"/>
    <col min="8787" max="8787" width="5.42578125" style="46" customWidth="1"/>
    <col min="8788" max="8788" width="0.42578125" style="46" customWidth="1"/>
    <col min="8789" max="8790" width="0.85546875" style="46"/>
    <col min="8791" max="8791" width="0.28515625" style="46" customWidth="1"/>
    <col min="8792" max="8795" width="0" style="46" hidden="1" customWidth="1"/>
    <col min="8796" max="8797" width="0.85546875" style="46"/>
    <col min="8798" max="8811" width="0.85546875" style="46" customWidth="1"/>
    <col min="8812" max="8812" width="4.42578125" style="46" customWidth="1"/>
    <col min="8813" max="8814" width="0.85546875" style="46" customWidth="1"/>
    <col min="8815" max="8864" width="0" style="46" hidden="1" customWidth="1"/>
    <col min="8865" max="8962" width="0.85546875" style="46"/>
    <col min="8963" max="8963" width="0" style="46" hidden="1" customWidth="1"/>
    <col min="8964" max="8982" width="0.85546875" style="46"/>
    <col min="8983" max="8983" width="4.140625" style="46" customWidth="1"/>
    <col min="8984" max="8984" width="4.5703125" style="46" customWidth="1"/>
    <col min="8985" max="8996" width="0.85546875" style="46"/>
    <col min="8997" max="8997" width="0.140625" style="46" customWidth="1"/>
    <col min="8998" max="8999" width="0" style="46" hidden="1" customWidth="1"/>
    <col min="9000" max="9000" width="0.5703125" style="46" customWidth="1"/>
    <col min="9001" max="9001" width="0.85546875" style="46"/>
    <col min="9002" max="9002" width="0.7109375" style="46" customWidth="1"/>
    <col min="9003" max="9003" width="0.85546875" style="46"/>
    <col min="9004" max="9004" width="7.42578125" style="46" customWidth="1"/>
    <col min="9005" max="9009" width="0.85546875" style="46"/>
    <col min="9010" max="9010" width="0.140625" style="46" customWidth="1"/>
    <col min="9011" max="9014" width="0" style="46" hidden="1" customWidth="1"/>
    <col min="9015" max="9027" width="0.85546875" style="46"/>
    <col min="9028" max="9028" width="0.42578125" style="46" customWidth="1"/>
    <col min="9029" max="9031" width="0" style="46" hidden="1" customWidth="1"/>
    <col min="9032" max="9040" width="0.85546875" style="46"/>
    <col min="9041" max="9042" width="0" style="46" hidden="1" customWidth="1"/>
    <col min="9043" max="9043" width="5.42578125" style="46" customWidth="1"/>
    <col min="9044" max="9044" width="0.42578125" style="46" customWidth="1"/>
    <col min="9045" max="9046" width="0.85546875" style="46"/>
    <col min="9047" max="9047" width="0.28515625" style="46" customWidth="1"/>
    <col min="9048" max="9051" width="0" style="46" hidden="1" customWidth="1"/>
    <col min="9052" max="9053" width="0.85546875" style="46"/>
    <col min="9054" max="9067" width="0.85546875" style="46" customWidth="1"/>
    <col min="9068" max="9068" width="4.42578125" style="46" customWidth="1"/>
    <col min="9069" max="9070" width="0.85546875" style="46" customWidth="1"/>
    <col min="9071" max="9120" width="0" style="46" hidden="1" customWidth="1"/>
    <col min="9121" max="9218" width="0.85546875" style="46"/>
    <col min="9219" max="9219" width="0" style="46" hidden="1" customWidth="1"/>
    <col min="9220" max="9238" width="0.85546875" style="46"/>
    <col min="9239" max="9239" width="4.140625" style="46" customWidth="1"/>
    <col min="9240" max="9240" width="4.5703125" style="46" customWidth="1"/>
    <col min="9241" max="9252" width="0.85546875" style="46"/>
    <col min="9253" max="9253" width="0.140625" style="46" customWidth="1"/>
    <col min="9254" max="9255" width="0" style="46" hidden="1" customWidth="1"/>
    <col min="9256" max="9256" width="0.5703125" style="46" customWidth="1"/>
    <col min="9257" max="9257" width="0.85546875" style="46"/>
    <col min="9258" max="9258" width="0.7109375" style="46" customWidth="1"/>
    <col min="9259" max="9259" width="0.85546875" style="46"/>
    <col min="9260" max="9260" width="7.42578125" style="46" customWidth="1"/>
    <col min="9261" max="9265" width="0.85546875" style="46"/>
    <col min="9266" max="9266" width="0.140625" style="46" customWidth="1"/>
    <col min="9267" max="9270" width="0" style="46" hidden="1" customWidth="1"/>
    <col min="9271" max="9283" width="0.85546875" style="46"/>
    <col min="9284" max="9284" width="0.42578125" style="46" customWidth="1"/>
    <col min="9285" max="9287" width="0" style="46" hidden="1" customWidth="1"/>
    <col min="9288" max="9296" width="0.85546875" style="46"/>
    <col min="9297" max="9298" width="0" style="46" hidden="1" customWidth="1"/>
    <col min="9299" max="9299" width="5.42578125" style="46" customWidth="1"/>
    <col min="9300" max="9300" width="0.42578125" style="46" customWidth="1"/>
    <col min="9301" max="9302" width="0.85546875" style="46"/>
    <col min="9303" max="9303" width="0.28515625" style="46" customWidth="1"/>
    <col min="9304" max="9307" width="0" style="46" hidden="1" customWidth="1"/>
    <col min="9308" max="9309" width="0.85546875" style="46"/>
    <col min="9310" max="9323" width="0.85546875" style="46" customWidth="1"/>
    <col min="9324" max="9324" width="4.42578125" style="46" customWidth="1"/>
    <col min="9325" max="9326" width="0.85546875" style="46" customWidth="1"/>
    <col min="9327" max="9376" width="0" style="46" hidden="1" customWidth="1"/>
    <col min="9377" max="9474" width="0.85546875" style="46"/>
    <col min="9475" max="9475" width="0" style="46" hidden="1" customWidth="1"/>
    <col min="9476" max="9494" width="0.85546875" style="46"/>
    <col min="9495" max="9495" width="4.140625" style="46" customWidth="1"/>
    <col min="9496" max="9496" width="4.5703125" style="46" customWidth="1"/>
    <col min="9497" max="9508" width="0.85546875" style="46"/>
    <col min="9509" max="9509" width="0.140625" style="46" customWidth="1"/>
    <col min="9510" max="9511" width="0" style="46" hidden="1" customWidth="1"/>
    <col min="9512" max="9512" width="0.5703125" style="46" customWidth="1"/>
    <col min="9513" max="9513" width="0.85546875" style="46"/>
    <col min="9514" max="9514" width="0.7109375" style="46" customWidth="1"/>
    <col min="9515" max="9515" width="0.85546875" style="46"/>
    <col min="9516" max="9516" width="7.42578125" style="46" customWidth="1"/>
    <col min="9517" max="9521" width="0.85546875" style="46"/>
    <col min="9522" max="9522" width="0.140625" style="46" customWidth="1"/>
    <col min="9523" max="9526" width="0" style="46" hidden="1" customWidth="1"/>
    <col min="9527" max="9539" width="0.85546875" style="46"/>
    <col min="9540" max="9540" width="0.42578125" style="46" customWidth="1"/>
    <col min="9541" max="9543" width="0" style="46" hidden="1" customWidth="1"/>
    <col min="9544" max="9552" width="0.85546875" style="46"/>
    <col min="9553" max="9554" width="0" style="46" hidden="1" customWidth="1"/>
    <col min="9555" max="9555" width="5.42578125" style="46" customWidth="1"/>
    <col min="9556" max="9556" width="0.42578125" style="46" customWidth="1"/>
    <col min="9557" max="9558" width="0.85546875" style="46"/>
    <col min="9559" max="9559" width="0.28515625" style="46" customWidth="1"/>
    <col min="9560" max="9563" width="0" style="46" hidden="1" customWidth="1"/>
    <col min="9564" max="9565" width="0.85546875" style="46"/>
    <col min="9566" max="9579" width="0.85546875" style="46" customWidth="1"/>
    <col min="9580" max="9580" width="4.42578125" style="46" customWidth="1"/>
    <col min="9581" max="9582" width="0.85546875" style="46" customWidth="1"/>
    <col min="9583" max="9632" width="0" style="46" hidden="1" customWidth="1"/>
    <col min="9633" max="9730" width="0.85546875" style="46"/>
    <col min="9731" max="9731" width="0" style="46" hidden="1" customWidth="1"/>
    <col min="9732" max="9750" width="0.85546875" style="46"/>
    <col min="9751" max="9751" width="4.140625" style="46" customWidth="1"/>
    <col min="9752" max="9752" width="4.5703125" style="46" customWidth="1"/>
    <col min="9753" max="9764" width="0.85546875" style="46"/>
    <col min="9765" max="9765" width="0.140625" style="46" customWidth="1"/>
    <col min="9766" max="9767" width="0" style="46" hidden="1" customWidth="1"/>
    <col min="9768" max="9768" width="0.5703125" style="46" customWidth="1"/>
    <col min="9769" max="9769" width="0.85546875" style="46"/>
    <col min="9770" max="9770" width="0.7109375" style="46" customWidth="1"/>
    <col min="9771" max="9771" width="0.85546875" style="46"/>
    <col min="9772" max="9772" width="7.42578125" style="46" customWidth="1"/>
    <col min="9773" max="9777" width="0.85546875" style="46"/>
    <col min="9778" max="9778" width="0.140625" style="46" customWidth="1"/>
    <col min="9779" max="9782" width="0" style="46" hidden="1" customWidth="1"/>
    <col min="9783" max="9795" width="0.85546875" style="46"/>
    <col min="9796" max="9796" width="0.42578125" style="46" customWidth="1"/>
    <col min="9797" max="9799" width="0" style="46" hidden="1" customWidth="1"/>
    <col min="9800" max="9808" width="0.85546875" style="46"/>
    <col min="9809" max="9810" width="0" style="46" hidden="1" customWidth="1"/>
    <col min="9811" max="9811" width="5.42578125" style="46" customWidth="1"/>
    <col min="9812" max="9812" width="0.42578125" style="46" customWidth="1"/>
    <col min="9813" max="9814" width="0.85546875" style="46"/>
    <col min="9815" max="9815" width="0.28515625" style="46" customWidth="1"/>
    <col min="9816" max="9819" width="0" style="46" hidden="1" customWidth="1"/>
    <col min="9820" max="9821" width="0.85546875" style="46"/>
    <col min="9822" max="9835" width="0.85546875" style="46" customWidth="1"/>
    <col min="9836" max="9836" width="4.42578125" style="46" customWidth="1"/>
    <col min="9837" max="9838" width="0.85546875" style="46" customWidth="1"/>
    <col min="9839" max="9888" width="0" style="46" hidden="1" customWidth="1"/>
    <col min="9889" max="9986" width="0.85546875" style="46"/>
    <col min="9987" max="9987" width="0" style="46" hidden="1" customWidth="1"/>
    <col min="9988" max="10006" width="0.85546875" style="46"/>
    <col min="10007" max="10007" width="4.140625" style="46" customWidth="1"/>
    <col min="10008" max="10008" width="4.5703125" style="46" customWidth="1"/>
    <col min="10009" max="10020" width="0.85546875" style="46"/>
    <col min="10021" max="10021" width="0.140625" style="46" customWidth="1"/>
    <col min="10022" max="10023" width="0" style="46" hidden="1" customWidth="1"/>
    <col min="10024" max="10024" width="0.5703125" style="46" customWidth="1"/>
    <col min="10025" max="10025" width="0.85546875" style="46"/>
    <col min="10026" max="10026" width="0.7109375" style="46" customWidth="1"/>
    <col min="10027" max="10027" width="0.85546875" style="46"/>
    <col min="10028" max="10028" width="7.42578125" style="46" customWidth="1"/>
    <col min="10029" max="10033" width="0.85546875" style="46"/>
    <col min="10034" max="10034" width="0.140625" style="46" customWidth="1"/>
    <col min="10035" max="10038" width="0" style="46" hidden="1" customWidth="1"/>
    <col min="10039" max="10051" width="0.85546875" style="46"/>
    <col min="10052" max="10052" width="0.42578125" style="46" customWidth="1"/>
    <col min="10053" max="10055" width="0" style="46" hidden="1" customWidth="1"/>
    <col min="10056" max="10064" width="0.85546875" style="46"/>
    <col min="10065" max="10066" width="0" style="46" hidden="1" customWidth="1"/>
    <col min="10067" max="10067" width="5.42578125" style="46" customWidth="1"/>
    <col min="10068" max="10068" width="0.42578125" style="46" customWidth="1"/>
    <col min="10069" max="10070" width="0.85546875" style="46"/>
    <col min="10071" max="10071" width="0.28515625" style="46" customWidth="1"/>
    <col min="10072" max="10075" width="0" style="46" hidden="1" customWidth="1"/>
    <col min="10076" max="10077" width="0.85546875" style="46"/>
    <col min="10078" max="10091" width="0.85546875" style="46" customWidth="1"/>
    <col min="10092" max="10092" width="4.42578125" style="46" customWidth="1"/>
    <col min="10093" max="10094" width="0.85546875" style="46" customWidth="1"/>
    <col min="10095" max="10144" width="0" style="46" hidden="1" customWidth="1"/>
    <col min="10145" max="10242" width="0.85546875" style="46"/>
    <col min="10243" max="10243" width="0" style="46" hidden="1" customWidth="1"/>
    <col min="10244" max="10262" width="0.85546875" style="46"/>
    <col min="10263" max="10263" width="4.140625" style="46" customWidth="1"/>
    <col min="10264" max="10264" width="4.5703125" style="46" customWidth="1"/>
    <col min="10265" max="10276" width="0.85546875" style="46"/>
    <col min="10277" max="10277" width="0.140625" style="46" customWidth="1"/>
    <col min="10278" max="10279" width="0" style="46" hidden="1" customWidth="1"/>
    <col min="10280" max="10280" width="0.5703125" style="46" customWidth="1"/>
    <col min="10281" max="10281" width="0.85546875" style="46"/>
    <col min="10282" max="10282" width="0.7109375" style="46" customWidth="1"/>
    <col min="10283" max="10283" width="0.85546875" style="46"/>
    <col min="10284" max="10284" width="7.42578125" style="46" customWidth="1"/>
    <col min="10285" max="10289" width="0.85546875" style="46"/>
    <col min="10290" max="10290" width="0.140625" style="46" customWidth="1"/>
    <col min="10291" max="10294" width="0" style="46" hidden="1" customWidth="1"/>
    <col min="10295" max="10307" width="0.85546875" style="46"/>
    <col min="10308" max="10308" width="0.42578125" style="46" customWidth="1"/>
    <col min="10309" max="10311" width="0" style="46" hidden="1" customWidth="1"/>
    <col min="10312" max="10320" width="0.85546875" style="46"/>
    <col min="10321" max="10322" width="0" style="46" hidden="1" customWidth="1"/>
    <col min="10323" max="10323" width="5.42578125" style="46" customWidth="1"/>
    <col min="10324" max="10324" width="0.42578125" style="46" customWidth="1"/>
    <col min="10325" max="10326" width="0.85546875" style="46"/>
    <col min="10327" max="10327" width="0.28515625" style="46" customWidth="1"/>
    <col min="10328" max="10331" width="0" style="46" hidden="1" customWidth="1"/>
    <col min="10332" max="10333" width="0.85546875" style="46"/>
    <col min="10334" max="10347" width="0.85546875" style="46" customWidth="1"/>
    <col min="10348" max="10348" width="4.42578125" style="46" customWidth="1"/>
    <col min="10349" max="10350" width="0.85546875" style="46" customWidth="1"/>
    <col min="10351" max="10400" width="0" style="46" hidden="1" customWidth="1"/>
    <col min="10401" max="10498" width="0.85546875" style="46"/>
    <col min="10499" max="10499" width="0" style="46" hidden="1" customWidth="1"/>
    <col min="10500" max="10518" width="0.85546875" style="46"/>
    <col min="10519" max="10519" width="4.140625" style="46" customWidth="1"/>
    <col min="10520" max="10520" width="4.5703125" style="46" customWidth="1"/>
    <col min="10521" max="10532" width="0.85546875" style="46"/>
    <col min="10533" max="10533" width="0.140625" style="46" customWidth="1"/>
    <col min="10534" max="10535" width="0" style="46" hidden="1" customWidth="1"/>
    <col min="10536" max="10536" width="0.5703125" style="46" customWidth="1"/>
    <col min="10537" max="10537" width="0.85546875" style="46"/>
    <col min="10538" max="10538" width="0.7109375" style="46" customWidth="1"/>
    <col min="10539" max="10539" width="0.85546875" style="46"/>
    <col min="10540" max="10540" width="7.42578125" style="46" customWidth="1"/>
    <col min="10541" max="10545" width="0.85546875" style="46"/>
    <col min="10546" max="10546" width="0.140625" style="46" customWidth="1"/>
    <col min="10547" max="10550" width="0" style="46" hidden="1" customWidth="1"/>
    <col min="10551" max="10563" width="0.85546875" style="46"/>
    <col min="10564" max="10564" width="0.42578125" style="46" customWidth="1"/>
    <col min="10565" max="10567" width="0" style="46" hidden="1" customWidth="1"/>
    <col min="10568" max="10576" width="0.85546875" style="46"/>
    <col min="10577" max="10578" width="0" style="46" hidden="1" customWidth="1"/>
    <col min="10579" max="10579" width="5.42578125" style="46" customWidth="1"/>
    <col min="10580" max="10580" width="0.42578125" style="46" customWidth="1"/>
    <col min="10581" max="10582" width="0.85546875" style="46"/>
    <col min="10583" max="10583" width="0.28515625" style="46" customWidth="1"/>
    <col min="10584" max="10587" width="0" style="46" hidden="1" customWidth="1"/>
    <col min="10588" max="10589" width="0.85546875" style="46"/>
    <col min="10590" max="10603" width="0.85546875" style="46" customWidth="1"/>
    <col min="10604" max="10604" width="4.42578125" style="46" customWidth="1"/>
    <col min="10605" max="10606" width="0.85546875" style="46" customWidth="1"/>
    <col min="10607" max="10656" width="0" style="46" hidden="1" customWidth="1"/>
    <col min="10657" max="10754" width="0.85546875" style="46"/>
    <col min="10755" max="10755" width="0" style="46" hidden="1" customWidth="1"/>
    <col min="10756" max="10774" width="0.85546875" style="46"/>
    <col min="10775" max="10775" width="4.140625" style="46" customWidth="1"/>
    <col min="10776" max="10776" width="4.5703125" style="46" customWidth="1"/>
    <col min="10777" max="10788" width="0.85546875" style="46"/>
    <col min="10789" max="10789" width="0.140625" style="46" customWidth="1"/>
    <col min="10790" max="10791" width="0" style="46" hidden="1" customWidth="1"/>
    <col min="10792" max="10792" width="0.5703125" style="46" customWidth="1"/>
    <col min="10793" max="10793" width="0.85546875" style="46"/>
    <col min="10794" max="10794" width="0.7109375" style="46" customWidth="1"/>
    <col min="10795" max="10795" width="0.85546875" style="46"/>
    <col min="10796" max="10796" width="7.42578125" style="46" customWidth="1"/>
    <col min="10797" max="10801" width="0.85546875" style="46"/>
    <col min="10802" max="10802" width="0.140625" style="46" customWidth="1"/>
    <col min="10803" max="10806" width="0" style="46" hidden="1" customWidth="1"/>
    <col min="10807" max="10819" width="0.85546875" style="46"/>
    <col min="10820" max="10820" width="0.42578125" style="46" customWidth="1"/>
    <col min="10821" max="10823" width="0" style="46" hidden="1" customWidth="1"/>
    <col min="10824" max="10832" width="0.85546875" style="46"/>
    <col min="10833" max="10834" width="0" style="46" hidden="1" customWidth="1"/>
    <col min="10835" max="10835" width="5.42578125" style="46" customWidth="1"/>
    <col min="10836" max="10836" width="0.42578125" style="46" customWidth="1"/>
    <col min="10837" max="10838" width="0.85546875" style="46"/>
    <col min="10839" max="10839" width="0.28515625" style="46" customWidth="1"/>
    <col min="10840" max="10843" width="0" style="46" hidden="1" customWidth="1"/>
    <col min="10844" max="10845" width="0.85546875" style="46"/>
    <col min="10846" max="10859" width="0.85546875" style="46" customWidth="1"/>
    <col min="10860" max="10860" width="4.42578125" style="46" customWidth="1"/>
    <col min="10861" max="10862" width="0.85546875" style="46" customWidth="1"/>
    <col min="10863" max="10912" width="0" style="46" hidden="1" customWidth="1"/>
    <col min="10913" max="11010" width="0.85546875" style="46"/>
    <col min="11011" max="11011" width="0" style="46" hidden="1" customWidth="1"/>
    <col min="11012" max="11030" width="0.85546875" style="46"/>
    <col min="11031" max="11031" width="4.140625" style="46" customWidth="1"/>
    <col min="11032" max="11032" width="4.5703125" style="46" customWidth="1"/>
    <col min="11033" max="11044" width="0.85546875" style="46"/>
    <col min="11045" max="11045" width="0.140625" style="46" customWidth="1"/>
    <col min="11046" max="11047" width="0" style="46" hidden="1" customWidth="1"/>
    <col min="11048" max="11048" width="0.5703125" style="46" customWidth="1"/>
    <col min="11049" max="11049" width="0.85546875" style="46"/>
    <col min="11050" max="11050" width="0.7109375" style="46" customWidth="1"/>
    <col min="11051" max="11051" width="0.85546875" style="46"/>
    <col min="11052" max="11052" width="7.42578125" style="46" customWidth="1"/>
    <col min="11053" max="11057" width="0.85546875" style="46"/>
    <col min="11058" max="11058" width="0.140625" style="46" customWidth="1"/>
    <col min="11059" max="11062" width="0" style="46" hidden="1" customWidth="1"/>
    <col min="11063" max="11075" width="0.85546875" style="46"/>
    <col min="11076" max="11076" width="0.42578125" style="46" customWidth="1"/>
    <col min="11077" max="11079" width="0" style="46" hidden="1" customWidth="1"/>
    <col min="11080" max="11088" width="0.85546875" style="46"/>
    <col min="11089" max="11090" width="0" style="46" hidden="1" customWidth="1"/>
    <col min="11091" max="11091" width="5.42578125" style="46" customWidth="1"/>
    <col min="11092" max="11092" width="0.42578125" style="46" customWidth="1"/>
    <col min="11093" max="11094" width="0.85546875" style="46"/>
    <col min="11095" max="11095" width="0.28515625" style="46" customWidth="1"/>
    <col min="11096" max="11099" width="0" style="46" hidden="1" customWidth="1"/>
    <col min="11100" max="11101" width="0.85546875" style="46"/>
    <col min="11102" max="11115" width="0.85546875" style="46" customWidth="1"/>
    <col min="11116" max="11116" width="4.42578125" style="46" customWidth="1"/>
    <col min="11117" max="11118" width="0.85546875" style="46" customWidth="1"/>
    <col min="11119" max="11168" width="0" style="46" hidden="1" customWidth="1"/>
    <col min="11169" max="11266" width="0.85546875" style="46"/>
    <col min="11267" max="11267" width="0" style="46" hidden="1" customWidth="1"/>
    <col min="11268" max="11286" width="0.85546875" style="46"/>
    <col min="11287" max="11287" width="4.140625" style="46" customWidth="1"/>
    <col min="11288" max="11288" width="4.5703125" style="46" customWidth="1"/>
    <col min="11289" max="11300" width="0.85546875" style="46"/>
    <col min="11301" max="11301" width="0.140625" style="46" customWidth="1"/>
    <col min="11302" max="11303" width="0" style="46" hidden="1" customWidth="1"/>
    <col min="11304" max="11304" width="0.5703125" style="46" customWidth="1"/>
    <col min="11305" max="11305" width="0.85546875" style="46"/>
    <col min="11306" max="11306" width="0.7109375" style="46" customWidth="1"/>
    <col min="11307" max="11307" width="0.85546875" style="46"/>
    <col min="11308" max="11308" width="7.42578125" style="46" customWidth="1"/>
    <col min="11309" max="11313" width="0.85546875" style="46"/>
    <col min="11314" max="11314" width="0.140625" style="46" customWidth="1"/>
    <col min="11315" max="11318" width="0" style="46" hidden="1" customWidth="1"/>
    <col min="11319" max="11331" width="0.85546875" style="46"/>
    <col min="11332" max="11332" width="0.42578125" style="46" customWidth="1"/>
    <col min="11333" max="11335" width="0" style="46" hidden="1" customWidth="1"/>
    <col min="11336" max="11344" width="0.85546875" style="46"/>
    <col min="11345" max="11346" width="0" style="46" hidden="1" customWidth="1"/>
    <col min="11347" max="11347" width="5.42578125" style="46" customWidth="1"/>
    <col min="11348" max="11348" width="0.42578125" style="46" customWidth="1"/>
    <col min="11349" max="11350" width="0.85546875" style="46"/>
    <col min="11351" max="11351" width="0.28515625" style="46" customWidth="1"/>
    <col min="11352" max="11355" width="0" style="46" hidden="1" customWidth="1"/>
    <col min="11356" max="11357" width="0.85546875" style="46"/>
    <col min="11358" max="11371" width="0.85546875" style="46" customWidth="1"/>
    <col min="11372" max="11372" width="4.42578125" style="46" customWidth="1"/>
    <col min="11373" max="11374" width="0.85546875" style="46" customWidth="1"/>
    <col min="11375" max="11424" width="0" style="46" hidden="1" customWidth="1"/>
    <col min="11425" max="11522" width="0.85546875" style="46"/>
    <col min="11523" max="11523" width="0" style="46" hidden="1" customWidth="1"/>
    <col min="11524" max="11542" width="0.85546875" style="46"/>
    <col min="11543" max="11543" width="4.140625" style="46" customWidth="1"/>
    <col min="11544" max="11544" width="4.5703125" style="46" customWidth="1"/>
    <col min="11545" max="11556" width="0.85546875" style="46"/>
    <col min="11557" max="11557" width="0.140625" style="46" customWidth="1"/>
    <col min="11558" max="11559" width="0" style="46" hidden="1" customWidth="1"/>
    <col min="11560" max="11560" width="0.5703125" style="46" customWidth="1"/>
    <col min="11561" max="11561" width="0.85546875" style="46"/>
    <col min="11562" max="11562" width="0.7109375" style="46" customWidth="1"/>
    <col min="11563" max="11563" width="0.85546875" style="46"/>
    <col min="11564" max="11564" width="7.42578125" style="46" customWidth="1"/>
    <col min="11565" max="11569" width="0.85546875" style="46"/>
    <col min="11570" max="11570" width="0.140625" style="46" customWidth="1"/>
    <col min="11571" max="11574" width="0" style="46" hidden="1" customWidth="1"/>
    <col min="11575" max="11587" width="0.85546875" style="46"/>
    <col min="11588" max="11588" width="0.42578125" style="46" customWidth="1"/>
    <col min="11589" max="11591" width="0" style="46" hidden="1" customWidth="1"/>
    <col min="11592" max="11600" width="0.85546875" style="46"/>
    <col min="11601" max="11602" width="0" style="46" hidden="1" customWidth="1"/>
    <col min="11603" max="11603" width="5.42578125" style="46" customWidth="1"/>
    <col min="11604" max="11604" width="0.42578125" style="46" customWidth="1"/>
    <col min="11605" max="11606" width="0.85546875" style="46"/>
    <col min="11607" max="11607" width="0.28515625" style="46" customWidth="1"/>
    <col min="11608" max="11611" width="0" style="46" hidden="1" customWidth="1"/>
    <col min="11612" max="11613" width="0.85546875" style="46"/>
    <col min="11614" max="11627" width="0.85546875" style="46" customWidth="1"/>
    <col min="11628" max="11628" width="4.42578125" style="46" customWidth="1"/>
    <col min="11629" max="11630" width="0.85546875" style="46" customWidth="1"/>
    <col min="11631" max="11680" width="0" style="46" hidden="1" customWidth="1"/>
    <col min="11681" max="11778" width="0.85546875" style="46"/>
    <col min="11779" max="11779" width="0" style="46" hidden="1" customWidth="1"/>
    <col min="11780" max="11798" width="0.85546875" style="46"/>
    <col min="11799" max="11799" width="4.140625" style="46" customWidth="1"/>
    <col min="11800" max="11800" width="4.5703125" style="46" customWidth="1"/>
    <col min="11801" max="11812" width="0.85546875" style="46"/>
    <col min="11813" max="11813" width="0.140625" style="46" customWidth="1"/>
    <col min="11814" max="11815" width="0" style="46" hidden="1" customWidth="1"/>
    <col min="11816" max="11816" width="0.5703125" style="46" customWidth="1"/>
    <col min="11817" max="11817" width="0.85546875" style="46"/>
    <col min="11818" max="11818" width="0.7109375" style="46" customWidth="1"/>
    <col min="11819" max="11819" width="0.85546875" style="46"/>
    <col min="11820" max="11820" width="7.42578125" style="46" customWidth="1"/>
    <col min="11821" max="11825" width="0.85546875" style="46"/>
    <col min="11826" max="11826" width="0.140625" style="46" customWidth="1"/>
    <col min="11827" max="11830" width="0" style="46" hidden="1" customWidth="1"/>
    <col min="11831" max="11843" width="0.85546875" style="46"/>
    <col min="11844" max="11844" width="0.42578125" style="46" customWidth="1"/>
    <col min="11845" max="11847" width="0" style="46" hidden="1" customWidth="1"/>
    <col min="11848" max="11856" width="0.85546875" style="46"/>
    <col min="11857" max="11858" width="0" style="46" hidden="1" customWidth="1"/>
    <col min="11859" max="11859" width="5.42578125" style="46" customWidth="1"/>
    <col min="11860" max="11860" width="0.42578125" style="46" customWidth="1"/>
    <col min="11861" max="11862" width="0.85546875" style="46"/>
    <col min="11863" max="11863" width="0.28515625" style="46" customWidth="1"/>
    <col min="11864" max="11867" width="0" style="46" hidden="1" customWidth="1"/>
    <col min="11868" max="11869" width="0.85546875" style="46"/>
    <col min="11870" max="11883" width="0.85546875" style="46" customWidth="1"/>
    <col min="11884" max="11884" width="4.42578125" style="46" customWidth="1"/>
    <col min="11885" max="11886" width="0.85546875" style="46" customWidth="1"/>
    <col min="11887" max="11936" width="0" style="46" hidden="1" customWidth="1"/>
    <col min="11937" max="12034" width="0.85546875" style="46"/>
    <col min="12035" max="12035" width="0" style="46" hidden="1" customWidth="1"/>
    <col min="12036" max="12054" width="0.85546875" style="46"/>
    <col min="12055" max="12055" width="4.140625" style="46" customWidth="1"/>
    <col min="12056" max="12056" width="4.5703125" style="46" customWidth="1"/>
    <col min="12057" max="12068" width="0.85546875" style="46"/>
    <col min="12069" max="12069" width="0.140625" style="46" customWidth="1"/>
    <col min="12070" max="12071" width="0" style="46" hidden="1" customWidth="1"/>
    <col min="12072" max="12072" width="0.5703125" style="46" customWidth="1"/>
    <col min="12073" max="12073" width="0.85546875" style="46"/>
    <col min="12074" max="12074" width="0.7109375" style="46" customWidth="1"/>
    <col min="12075" max="12075" width="0.85546875" style="46"/>
    <col min="12076" max="12076" width="7.42578125" style="46" customWidth="1"/>
    <col min="12077" max="12081" width="0.85546875" style="46"/>
    <col min="12082" max="12082" width="0.140625" style="46" customWidth="1"/>
    <col min="12083" max="12086" width="0" style="46" hidden="1" customWidth="1"/>
    <col min="12087" max="12099" width="0.85546875" style="46"/>
    <col min="12100" max="12100" width="0.42578125" style="46" customWidth="1"/>
    <col min="12101" max="12103" width="0" style="46" hidden="1" customWidth="1"/>
    <col min="12104" max="12112" width="0.85546875" style="46"/>
    <col min="12113" max="12114" width="0" style="46" hidden="1" customWidth="1"/>
    <col min="12115" max="12115" width="5.42578125" style="46" customWidth="1"/>
    <col min="12116" max="12116" width="0.42578125" style="46" customWidth="1"/>
    <col min="12117" max="12118" width="0.85546875" style="46"/>
    <col min="12119" max="12119" width="0.28515625" style="46" customWidth="1"/>
    <col min="12120" max="12123" width="0" style="46" hidden="1" customWidth="1"/>
    <col min="12124" max="12125" width="0.85546875" style="46"/>
    <col min="12126" max="12139" width="0.85546875" style="46" customWidth="1"/>
    <col min="12140" max="12140" width="4.42578125" style="46" customWidth="1"/>
    <col min="12141" max="12142" width="0.85546875" style="46" customWidth="1"/>
    <col min="12143" max="12192" width="0" style="46" hidden="1" customWidth="1"/>
    <col min="12193" max="12290" width="0.85546875" style="46"/>
    <col min="12291" max="12291" width="0" style="46" hidden="1" customWidth="1"/>
    <col min="12292" max="12310" width="0.85546875" style="46"/>
    <col min="12311" max="12311" width="4.140625" style="46" customWidth="1"/>
    <col min="12312" max="12312" width="4.5703125" style="46" customWidth="1"/>
    <col min="12313" max="12324" width="0.85546875" style="46"/>
    <col min="12325" max="12325" width="0.140625" style="46" customWidth="1"/>
    <col min="12326" max="12327" width="0" style="46" hidden="1" customWidth="1"/>
    <col min="12328" max="12328" width="0.5703125" style="46" customWidth="1"/>
    <col min="12329" max="12329" width="0.85546875" style="46"/>
    <col min="12330" max="12330" width="0.7109375" style="46" customWidth="1"/>
    <col min="12331" max="12331" width="0.85546875" style="46"/>
    <col min="12332" max="12332" width="7.42578125" style="46" customWidth="1"/>
    <col min="12333" max="12337" width="0.85546875" style="46"/>
    <col min="12338" max="12338" width="0.140625" style="46" customWidth="1"/>
    <col min="12339" max="12342" width="0" style="46" hidden="1" customWidth="1"/>
    <col min="12343" max="12355" width="0.85546875" style="46"/>
    <col min="12356" max="12356" width="0.42578125" style="46" customWidth="1"/>
    <col min="12357" max="12359" width="0" style="46" hidden="1" customWidth="1"/>
    <col min="12360" max="12368" width="0.85546875" style="46"/>
    <col min="12369" max="12370" width="0" style="46" hidden="1" customWidth="1"/>
    <col min="12371" max="12371" width="5.42578125" style="46" customWidth="1"/>
    <col min="12372" max="12372" width="0.42578125" style="46" customWidth="1"/>
    <col min="12373" max="12374" width="0.85546875" style="46"/>
    <col min="12375" max="12375" width="0.28515625" style="46" customWidth="1"/>
    <col min="12376" max="12379" width="0" style="46" hidden="1" customWidth="1"/>
    <col min="12380" max="12381" width="0.85546875" style="46"/>
    <col min="12382" max="12395" width="0.85546875" style="46" customWidth="1"/>
    <col min="12396" max="12396" width="4.42578125" style="46" customWidth="1"/>
    <col min="12397" max="12398" width="0.85546875" style="46" customWidth="1"/>
    <col min="12399" max="12448" width="0" style="46" hidden="1" customWidth="1"/>
    <col min="12449" max="12546" width="0.85546875" style="46"/>
    <col min="12547" max="12547" width="0" style="46" hidden="1" customWidth="1"/>
    <col min="12548" max="12566" width="0.85546875" style="46"/>
    <col min="12567" max="12567" width="4.140625" style="46" customWidth="1"/>
    <col min="12568" max="12568" width="4.5703125" style="46" customWidth="1"/>
    <col min="12569" max="12580" width="0.85546875" style="46"/>
    <col min="12581" max="12581" width="0.140625" style="46" customWidth="1"/>
    <col min="12582" max="12583" width="0" style="46" hidden="1" customWidth="1"/>
    <col min="12584" max="12584" width="0.5703125" style="46" customWidth="1"/>
    <col min="12585" max="12585" width="0.85546875" style="46"/>
    <col min="12586" max="12586" width="0.7109375" style="46" customWidth="1"/>
    <col min="12587" max="12587" width="0.85546875" style="46"/>
    <col min="12588" max="12588" width="7.42578125" style="46" customWidth="1"/>
    <col min="12589" max="12593" width="0.85546875" style="46"/>
    <col min="12594" max="12594" width="0.140625" style="46" customWidth="1"/>
    <col min="12595" max="12598" width="0" style="46" hidden="1" customWidth="1"/>
    <col min="12599" max="12611" width="0.85546875" style="46"/>
    <col min="12612" max="12612" width="0.42578125" style="46" customWidth="1"/>
    <col min="12613" max="12615" width="0" style="46" hidden="1" customWidth="1"/>
    <col min="12616" max="12624" width="0.85546875" style="46"/>
    <col min="12625" max="12626" width="0" style="46" hidden="1" customWidth="1"/>
    <col min="12627" max="12627" width="5.42578125" style="46" customWidth="1"/>
    <col min="12628" max="12628" width="0.42578125" style="46" customWidth="1"/>
    <col min="12629" max="12630" width="0.85546875" style="46"/>
    <col min="12631" max="12631" width="0.28515625" style="46" customWidth="1"/>
    <col min="12632" max="12635" width="0" style="46" hidden="1" customWidth="1"/>
    <col min="12636" max="12637" width="0.85546875" style="46"/>
    <col min="12638" max="12651" width="0.85546875" style="46" customWidth="1"/>
    <col min="12652" max="12652" width="4.42578125" style="46" customWidth="1"/>
    <col min="12653" max="12654" width="0.85546875" style="46" customWidth="1"/>
    <col min="12655" max="12704" width="0" style="46" hidden="1" customWidth="1"/>
    <col min="12705" max="12802" width="0.85546875" style="46"/>
    <col min="12803" max="12803" width="0" style="46" hidden="1" customWidth="1"/>
    <col min="12804" max="12822" width="0.85546875" style="46"/>
    <col min="12823" max="12823" width="4.140625" style="46" customWidth="1"/>
    <col min="12824" max="12824" width="4.5703125" style="46" customWidth="1"/>
    <col min="12825" max="12836" width="0.85546875" style="46"/>
    <col min="12837" max="12837" width="0.140625" style="46" customWidth="1"/>
    <col min="12838" max="12839" width="0" style="46" hidden="1" customWidth="1"/>
    <col min="12840" max="12840" width="0.5703125" style="46" customWidth="1"/>
    <col min="12841" max="12841" width="0.85546875" style="46"/>
    <col min="12842" max="12842" width="0.7109375" style="46" customWidth="1"/>
    <col min="12843" max="12843" width="0.85546875" style="46"/>
    <col min="12844" max="12844" width="7.42578125" style="46" customWidth="1"/>
    <col min="12845" max="12849" width="0.85546875" style="46"/>
    <col min="12850" max="12850" width="0.140625" style="46" customWidth="1"/>
    <col min="12851" max="12854" width="0" style="46" hidden="1" customWidth="1"/>
    <col min="12855" max="12867" width="0.85546875" style="46"/>
    <col min="12868" max="12868" width="0.42578125" style="46" customWidth="1"/>
    <col min="12869" max="12871" width="0" style="46" hidden="1" customWidth="1"/>
    <col min="12872" max="12880" width="0.85546875" style="46"/>
    <col min="12881" max="12882" width="0" style="46" hidden="1" customWidth="1"/>
    <col min="12883" max="12883" width="5.42578125" style="46" customWidth="1"/>
    <col min="12884" max="12884" width="0.42578125" style="46" customWidth="1"/>
    <col min="12885" max="12886" width="0.85546875" style="46"/>
    <col min="12887" max="12887" width="0.28515625" style="46" customWidth="1"/>
    <col min="12888" max="12891" width="0" style="46" hidden="1" customWidth="1"/>
    <col min="12892" max="12893" width="0.85546875" style="46"/>
    <col min="12894" max="12907" width="0.85546875" style="46" customWidth="1"/>
    <col min="12908" max="12908" width="4.42578125" style="46" customWidth="1"/>
    <col min="12909" max="12910" width="0.85546875" style="46" customWidth="1"/>
    <col min="12911" max="12960" width="0" style="46" hidden="1" customWidth="1"/>
    <col min="12961" max="13058" width="0.85546875" style="46"/>
    <col min="13059" max="13059" width="0" style="46" hidden="1" customWidth="1"/>
    <col min="13060" max="13078" width="0.85546875" style="46"/>
    <col min="13079" max="13079" width="4.140625" style="46" customWidth="1"/>
    <col min="13080" max="13080" width="4.5703125" style="46" customWidth="1"/>
    <col min="13081" max="13092" width="0.85546875" style="46"/>
    <col min="13093" max="13093" width="0.140625" style="46" customWidth="1"/>
    <col min="13094" max="13095" width="0" style="46" hidden="1" customWidth="1"/>
    <col min="13096" max="13096" width="0.5703125" style="46" customWidth="1"/>
    <col min="13097" max="13097" width="0.85546875" style="46"/>
    <col min="13098" max="13098" width="0.7109375" style="46" customWidth="1"/>
    <col min="13099" max="13099" width="0.85546875" style="46"/>
    <col min="13100" max="13100" width="7.42578125" style="46" customWidth="1"/>
    <col min="13101" max="13105" width="0.85546875" style="46"/>
    <col min="13106" max="13106" width="0.140625" style="46" customWidth="1"/>
    <col min="13107" max="13110" width="0" style="46" hidden="1" customWidth="1"/>
    <col min="13111" max="13123" width="0.85546875" style="46"/>
    <col min="13124" max="13124" width="0.42578125" style="46" customWidth="1"/>
    <col min="13125" max="13127" width="0" style="46" hidden="1" customWidth="1"/>
    <col min="13128" max="13136" width="0.85546875" style="46"/>
    <col min="13137" max="13138" width="0" style="46" hidden="1" customWidth="1"/>
    <col min="13139" max="13139" width="5.42578125" style="46" customWidth="1"/>
    <col min="13140" max="13140" width="0.42578125" style="46" customWidth="1"/>
    <col min="13141" max="13142" width="0.85546875" style="46"/>
    <col min="13143" max="13143" width="0.28515625" style="46" customWidth="1"/>
    <col min="13144" max="13147" width="0" style="46" hidden="1" customWidth="1"/>
    <col min="13148" max="13149" width="0.85546875" style="46"/>
    <col min="13150" max="13163" width="0.85546875" style="46" customWidth="1"/>
    <col min="13164" max="13164" width="4.42578125" style="46" customWidth="1"/>
    <col min="13165" max="13166" width="0.85546875" style="46" customWidth="1"/>
    <col min="13167" max="13216" width="0" style="46" hidden="1" customWidth="1"/>
    <col min="13217" max="13314" width="0.85546875" style="46"/>
    <col min="13315" max="13315" width="0" style="46" hidden="1" customWidth="1"/>
    <col min="13316" max="13334" width="0.85546875" style="46"/>
    <col min="13335" max="13335" width="4.140625" style="46" customWidth="1"/>
    <col min="13336" max="13336" width="4.5703125" style="46" customWidth="1"/>
    <col min="13337" max="13348" width="0.85546875" style="46"/>
    <col min="13349" max="13349" width="0.140625" style="46" customWidth="1"/>
    <col min="13350" max="13351" width="0" style="46" hidden="1" customWidth="1"/>
    <col min="13352" max="13352" width="0.5703125" style="46" customWidth="1"/>
    <col min="13353" max="13353" width="0.85546875" style="46"/>
    <col min="13354" max="13354" width="0.7109375" style="46" customWidth="1"/>
    <col min="13355" max="13355" width="0.85546875" style="46"/>
    <col min="13356" max="13356" width="7.42578125" style="46" customWidth="1"/>
    <col min="13357" max="13361" width="0.85546875" style="46"/>
    <col min="13362" max="13362" width="0.140625" style="46" customWidth="1"/>
    <col min="13363" max="13366" width="0" style="46" hidden="1" customWidth="1"/>
    <col min="13367" max="13379" width="0.85546875" style="46"/>
    <col min="13380" max="13380" width="0.42578125" style="46" customWidth="1"/>
    <col min="13381" max="13383" width="0" style="46" hidden="1" customWidth="1"/>
    <col min="13384" max="13392" width="0.85546875" style="46"/>
    <col min="13393" max="13394" width="0" style="46" hidden="1" customWidth="1"/>
    <col min="13395" max="13395" width="5.42578125" style="46" customWidth="1"/>
    <col min="13396" max="13396" width="0.42578125" style="46" customWidth="1"/>
    <col min="13397" max="13398" width="0.85546875" style="46"/>
    <col min="13399" max="13399" width="0.28515625" style="46" customWidth="1"/>
    <col min="13400" max="13403" width="0" style="46" hidden="1" customWidth="1"/>
    <col min="13404" max="13405" width="0.85546875" style="46"/>
    <col min="13406" max="13419" width="0.85546875" style="46" customWidth="1"/>
    <col min="13420" max="13420" width="4.42578125" style="46" customWidth="1"/>
    <col min="13421" max="13422" width="0.85546875" style="46" customWidth="1"/>
    <col min="13423" max="13472" width="0" style="46" hidden="1" customWidth="1"/>
    <col min="13473" max="13570" width="0.85546875" style="46"/>
    <col min="13571" max="13571" width="0" style="46" hidden="1" customWidth="1"/>
    <col min="13572" max="13590" width="0.85546875" style="46"/>
    <col min="13591" max="13591" width="4.140625" style="46" customWidth="1"/>
    <col min="13592" max="13592" width="4.5703125" style="46" customWidth="1"/>
    <col min="13593" max="13604" width="0.85546875" style="46"/>
    <col min="13605" max="13605" width="0.140625" style="46" customWidth="1"/>
    <col min="13606" max="13607" width="0" style="46" hidden="1" customWidth="1"/>
    <col min="13608" max="13608" width="0.5703125" style="46" customWidth="1"/>
    <col min="13609" max="13609" width="0.85546875" style="46"/>
    <col min="13610" max="13610" width="0.7109375" style="46" customWidth="1"/>
    <col min="13611" max="13611" width="0.85546875" style="46"/>
    <col min="13612" max="13612" width="7.42578125" style="46" customWidth="1"/>
    <col min="13613" max="13617" width="0.85546875" style="46"/>
    <col min="13618" max="13618" width="0.140625" style="46" customWidth="1"/>
    <col min="13619" max="13622" width="0" style="46" hidden="1" customWidth="1"/>
    <col min="13623" max="13635" width="0.85546875" style="46"/>
    <col min="13636" max="13636" width="0.42578125" style="46" customWidth="1"/>
    <col min="13637" max="13639" width="0" style="46" hidden="1" customWidth="1"/>
    <col min="13640" max="13648" width="0.85546875" style="46"/>
    <col min="13649" max="13650" width="0" style="46" hidden="1" customWidth="1"/>
    <col min="13651" max="13651" width="5.42578125" style="46" customWidth="1"/>
    <col min="13652" max="13652" width="0.42578125" style="46" customWidth="1"/>
    <col min="13653" max="13654" width="0.85546875" style="46"/>
    <col min="13655" max="13655" width="0.28515625" style="46" customWidth="1"/>
    <col min="13656" max="13659" width="0" style="46" hidden="1" customWidth="1"/>
    <col min="13660" max="13661" width="0.85546875" style="46"/>
    <col min="13662" max="13675" width="0.85546875" style="46" customWidth="1"/>
    <col min="13676" max="13676" width="4.42578125" style="46" customWidth="1"/>
    <col min="13677" max="13678" width="0.85546875" style="46" customWidth="1"/>
    <col min="13679" max="13728" width="0" style="46" hidden="1" customWidth="1"/>
    <col min="13729" max="13826" width="0.85546875" style="46"/>
    <col min="13827" max="13827" width="0" style="46" hidden="1" customWidth="1"/>
    <col min="13828" max="13846" width="0.85546875" style="46"/>
    <col min="13847" max="13847" width="4.140625" style="46" customWidth="1"/>
    <col min="13848" max="13848" width="4.5703125" style="46" customWidth="1"/>
    <col min="13849" max="13860" width="0.85546875" style="46"/>
    <col min="13861" max="13861" width="0.140625" style="46" customWidth="1"/>
    <col min="13862" max="13863" width="0" style="46" hidden="1" customWidth="1"/>
    <col min="13864" max="13864" width="0.5703125" style="46" customWidth="1"/>
    <col min="13865" max="13865" width="0.85546875" style="46"/>
    <col min="13866" max="13866" width="0.7109375" style="46" customWidth="1"/>
    <col min="13867" max="13867" width="0.85546875" style="46"/>
    <col min="13868" max="13868" width="7.42578125" style="46" customWidth="1"/>
    <col min="13869" max="13873" width="0.85546875" style="46"/>
    <col min="13874" max="13874" width="0.140625" style="46" customWidth="1"/>
    <col min="13875" max="13878" width="0" style="46" hidden="1" customWidth="1"/>
    <col min="13879" max="13891" width="0.85546875" style="46"/>
    <col min="13892" max="13892" width="0.42578125" style="46" customWidth="1"/>
    <col min="13893" max="13895" width="0" style="46" hidden="1" customWidth="1"/>
    <col min="13896" max="13904" width="0.85546875" style="46"/>
    <col min="13905" max="13906" width="0" style="46" hidden="1" customWidth="1"/>
    <col min="13907" max="13907" width="5.42578125" style="46" customWidth="1"/>
    <col min="13908" max="13908" width="0.42578125" style="46" customWidth="1"/>
    <col min="13909" max="13910" width="0.85546875" style="46"/>
    <col min="13911" max="13911" width="0.28515625" style="46" customWidth="1"/>
    <col min="13912" max="13915" width="0" style="46" hidden="1" customWidth="1"/>
    <col min="13916" max="13917" width="0.85546875" style="46"/>
    <col min="13918" max="13931" width="0.85546875" style="46" customWidth="1"/>
    <col min="13932" max="13932" width="4.42578125" style="46" customWidth="1"/>
    <col min="13933" max="13934" width="0.85546875" style="46" customWidth="1"/>
    <col min="13935" max="13984" width="0" style="46" hidden="1" customWidth="1"/>
    <col min="13985" max="14082" width="0.85546875" style="46"/>
    <col min="14083" max="14083" width="0" style="46" hidden="1" customWidth="1"/>
    <col min="14084" max="14102" width="0.85546875" style="46"/>
    <col min="14103" max="14103" width="4.140625" style="46" customWidth="1"/>
    <col min="14104" max="14104" width="4.5703125" style="46" customWidth="1"/>
    <col min="14105" max="14116" width="0.85546875" style="46"/>
    <col min="14117" max="14117" width="0.140625" style="46" customWidth="1"/>
    <col min="14118" max="14119" width="0" style="46" hidden="1" customWidth="1"/>
    <col min="14120" max="14120" width="0.5703125" style="46" customWidth="1"/>
    <col min="14121" max="14121" width="0.85546875" style="46"/>
    <col min="14122" max="14122" width="0.7109375" style="46" customWidth="1"/>
    <col min="14123" max="14123" width="0.85546875" style="46"/>
    <col min="14124" max="14124" width="7.42578125" style="46" customWidth="1"/>
    <col min="14125" max="14129" width="0.85546875" style="46"/>
    <col min="14130" max="14130" width="0.140625" style="46" customWidth="1"/>
    <col min="14131" max="14134" width="0" style="46" hidden="1" customWidth="1"/>
    <col min="14135" max="14147" width="0.85546875" style="46"/>
    <col min="14148" max="14148" width="0.42578125" style="46" customWidth="1"/>
    <col min="14149" max="14151" width="0" style="46" hidden="1" customWidth="1"/>
    <col min="14152" max="14160" width="0.85546875" style="46"/>
    <col min="14161" max="14162" width="0" style="46" hidden="1" customWidth="1"/>
    <col min="14163" max="14163" width="5.42578125" style="46" customWidth="1"/>
    <col min="14164" max="14164" width="0.42578125" style="46" customWidth="1"/>
    <col min="14165" max="14166" width="0.85546875" style="46"/>
    <col min="14167" max="14167" width="0.28515625" style="46" customWidth="1"/>
    <col min="14168" max="14171" width="0" style="46" hidden="1" customWidth="1"/>
    <col min="14172" max="14173" width="0.85546875" style="46"/>
    <col min="14174" max="14187" width="0.85546875" style="46" customWidth="1"/>
    <col min="14188" max="14188" width="4.42578125" style="46" customWidth="1"/>
    <col min="14189" max="14190" width="0.85546875" style="46" customWidth="1"/>
    <col min="14191" max="14240" width="0" style="46" hidden="1" customWidth="1"/>
    <col min="14241" max="14338" width="0.85546875" style="46"/>
    <col min="14339" max="14339" width="0" style="46" hidden="1" customWidth="1"/>
    <col min="14340" max="14358" width="0.85546875" style="46"/>
    <col min="14359" max="14359" width="4.140625" style="46" customWidth="1"/>
    <col min="14360" max="14360" width="4.5703125" style="46" customWidth="1"/>
    <col min="14361" max="14372" width="0.85546875" style="46"/>
    <col min="14373" max="14373" width="0.140625" style="46" customWidth="1"/>
    <col min="14374" max="14375" width="0" style="46" hidden="1" customWidth="1"/>
    <col min="14376" max="14376" width="0.5703125" style="46" customWidth="1"/>
    <col min="14377" max="14377" width="0.85546875" style="46"/>
    <col min="14378" max="14378" width="0.7109375" style="46" customWidth="1"/>
    <col min="14379" max="14379" width="0.85546875" style="46"/>
    <col min="14380" max="14380" width="7.42578125" style="46" customWidth="1"/>
    <col min="14381" max="14385" width="0.85546875" style="46"/>
    <col min="14386" max="14386" width="0.140625" style="46" customWidth="1"/>
    <col min="14387" max="14390" width="0" style="46" hidden="1" customWidth="1"/>
    <col min="14391" max="14403" width="0.85546875" style="46"/>
    <col min="14404" max="14404" width="0.42578125" style="46" customWidth="1"/>
    <col min="14405" max="14407" width="0" style="46" hidden="1" customWidth="1"/>
    <col min="14408" max="14416" width="0.85546875" style="46"/>
    <col min="14417" max="14418" width="0" style="46" hidden="1" customWidth="1"/>
    <col min="14419" max="14419" width="5.42578125" style="46" customWidth="1"/>
    <col min="14420" max="14420" width="0.42578125" style="46" customWidth="1"/>
    <col min="14421" max="14422" width="0.85546875" style="46"/>
    <col min="14423" max="14423" width="0.28515625" style="46" customWidth="1"/>
    <col min="14424" max="14427" width="0" style="46" hidden="1" customWidth="1"/>
    <col min="14428" max="14429" width="0.85546875" style="46"/>
    <col min="14430" max="14443" width="0.85546875" style="46" customWidth="1"/>
    <col min="14444" max="14444" width="4.42578125" style="46" customWidth="1"/>
    <col min="14445" max="14446" width="0.85546875" style="46" customWidth="1"/>
    <col min="14447" max="14496" width="0" style="46" hidden="1" customWidth="1"/>
    <col min="14497" max="14594" width="0.85546875" style="46"/>
    <col min="14595" max="14595" width="0" style="46" hidden="1" customWidth="1"/>
    <col min="14596" max="14614" width="0.85546875" style="46"/>
    <col min="14615" max="14615" width="4.140625" style="46" customWidth="1"/>
    <col min="14616" max="14616" width="4.5703125" style="46" customWidth="1"/>
    <col min="14617" max="14628" width="0.85546875" style="46"/>
    <col min="14629" max="14629" width="0.140625" style="46" customWidth="1"/>
    <col min="14630" max="14631" width="0" style="46" hidden="1" customWidth="1"/>
    <col min="14632" max="14632" width="0.5703125" style="46" customWidth="1"/>
    <col min="14633" max="14633" width="0.85546875" style="46"/>
    <col min="14634" max="14634" width="0.7109375" style="46" customWidth="1"/>
    <col min="14635" max="14635" width="0.85546875" style="46"/>
    <col min="14636" max="14636" width="7.42578125" style="46" customWidth="1"/>
    <col min="14637" max="14641" width="0.85546875" style="46"/>
    <col min="14642" max="14642" width="0.140625" style="46" customWidth="1"/>
    <col min="14643" max="14646" width="0" style="46" hidden="1" customWidth="1"/>
    <col min="14647" max="14659" width="0.85546875" style="46"/>
    <col min="14660" max="14660" width="0.42578125" style="46" customWidth="1"/>
    <col min="14661" max="14663" width="0" style="46" hidden="1" customWidth="1"/>
    <col min="14664" max="14672" width="0.85546875" style="46"/>
    <col min="14673" max="14674" width="0" style="46" hidden="1" customWidth="1"/>
    <col min="14675" max="14675" width="5.42578125" style="46" customWidth="1"/>
    <col min="14676" max="14676" width="0.42578125" style="46" customWidth="1"/>
    <col min="14677" max="14678" width="0.85546875" style="46"/>
    <col min="14679" max="14679" width="0.28515625" style="46" customWidth="1"/>
    <col min="14680" max="14683" width="0" style="46" hidden="1" customWidth="1"/>
    <col min="14684" max="14685" width="0.85546875" style="46"/>
    <col min="14686" max="14699" width="0.85546875" style="46" customWidth="1"/>
    <col min="14700" max="14700" width="4.42578125" style="46" customWidth="1"/>
    <col min="14701" max="14702" width="0.85546875" style="46" customWidth="1"/>
    <col min="14703" max="14752" width="0" style="46" hidden="1" customWidth="1"/>
    <col min="14753" max="14850" width="0.85546875" style="46"/>
    <col min="14851" max="14851" width="0" style="46" hidden="1" customWidth="1"/>
    <col min="14852" max="14870" width="0.85546875" style="46"/>
    <col min="14871" max="14871" width="4.140625" style="46" customWidth="1"/>
    <col min="14872" max="14872" width="4.5703125" style="46" customWidth="1"/>
    <col min="14873" max="14884" width="0.85546875" style="46"/>
    <col min="14885" max="14885" width="0.140625" style="46" customWidth="1"/>
    <col min="14886" max="14887" width="0" style="46" hidden="1" customWidth="1"/>
    <col min="14888" max="14888" width="0.5703125" style="46" customWidth="1"/>
    <col min="14889" max="14889" width="0.85546875" style="46"/>
    <col min="14890" max="14890" width="0.7109375" style="46" customWidth="1"/>
    <col min="14891" max="14891" width="0.85546875" style="46"/>
    <col min="14892" max="14892" width="7.42578125" style="46" customWidth="1"/>
    <col min="14893" max="14897" width="0.85546875" style="46"/>
    <col min="14898" max="14898" width="0.140625" style="46" customWidth="1"/>
    <col min="14899" max="14902" width="0" style="46" hidden="1" customWidth="1"/>
    <col min="14903" max="14915" width="0.85546875" style="46"/>
    <col min="14916" max="14916" width="0.42578125" style="46" customWidth="1"/>
    <col min="14917" max="14919" width="0" style="46" hidden="1" customWidth="1"/>
    <col min="14920" max="14928" width="0.85546875" style="46"/>
    <col min="14929" max="14930" width="0" style="46" hidden="1" customWidth="1"/>
    <col min="14931" max="14931" width="5.42578125" style="46" customWidth="1"/>
    <col min="14932" max="14932" width="0.42578125" style="46" customWidth="1"/>
    <col min="14933" max="14934" width="0.85546875" style="46"/>
    <col min="14935" max="14935" width="0.28515625" style="46" customWidth="1"/>
    <col min="14936" max="14939" width="0" style="46" hidden="1" customWidth="1"/>
    <col min="14940" max="14941" width="0.85546875" style="46"/>
    <col min="14942" max="14955" width="0.85546875" style="46" customWidth="1"/>
    <col min="14956" max="14956" width="4.42578125" style="46" customWidth="1"/>
    <col min="14957" max="14958" width="0.85546875" style="46" customWidth="1"/>
    <col min="14959" max="15008" width="0" style="46" hidden="1" customWidth="1"/>
    <col min="15009" max="15106" width="0.85546875" style="46"/>
    <col min="15107" max="15107" width="0" style="46" hidden="1" customWidth="1"/>
    <col min="15108" max="15126" width="0.85546875" style="46"/>
    <col min="15127" max="15127" width="4.140625" style="46" customWidth="1"/>
    <col min="15128" max="15128" width="4.5703125" style="46" customWidth="1"/>
    <col min="15129" max="15140" width="0.85546875" style="46"/>
    <col min="15141" max="15141" width="0.140625" style="46" customWidth="1"/>
    <col min="15142" max="15143" width="0" style="46" hidden="1" customWidth="1"/>
    <col min="15144" max="15144" width="0.5703125" style="46" customWidth="1"/>
    <col min="15145" max="15145" width="0.85546875" style="46"/>
    <col min="15146" max="15146" width="0.7109375" style="46" customWidth="1"/>
    <col min="15147" max="15147" width="0.85546875" style="46"/>
    <col min="15148" max="15148" width="7.42578125" style="46" customWidth="1"/>
    <col min="15149" max="15153" width="0.85546875" style="46"/>
    <col min="15154" max="15154" width="0.140625" style="46" customWidth="1"/>
    <col min="15155" max="15158" width="0" style="46" hidden="1" customWidth="1"/>
    <col min="15159" max="15171" width="0.85546875" style="46"/>
    <col min="15172" max="15172" width="0.42578125" style="46" customWidth="1"/>
    <col min="15173" max="15175" width="0" style="46" hidden="1" customWidth="1"/>
    <col min="15176" max="15184" width="0.85546875" style="46"/>
    <col min="15185" max="15186" width="0" style="46" hidden="1" customWidth="1"/>
    <col min="15187" max="15187" width="5.42578125" style="46" customWidth="1"/>
    <col min="15188" max="15188" width="0.42578125" style="46" customWidth="1"/>
    <col min="15189" max="15190" width="0.85546875" style="46"/>
    <col min="15191" max="15191" width="0.28515625" style="46" customWidth="1"/>
    <col min="15192" max="15195" width="0" style="46" hidden="1" customWidth="1"/>
    <col min="15196" max="15197" width="0.85546875" style="46"/>
    <col min="15198" max="15211" width="0.85546875" style="46" customWidth="1"/>
    <col min="15212" max="15212" width="4.42578125" style="46" customWidth="1"/>
    <col min="15213" max="15214" width="0.85546875" style="46" customWidth="1"/>
    <col min="15215" max="15264" width="0" style="46" hidden="1" customWidth="1"/>
    <col min="15265" max="15362" width="0.85546875" style="46"/>
    <col min="15363" max="15363" width="0" style="46" hidden="1" customWidth="1"/>
    <col min="15364" max="15382" width="0.85546875" style="46"/>
    <col min="15383" max="15383" width="4.140625" style="46" customWidth="1"/>
    <col min="15384" max="15384" width="4.5703125" style="46" customWidth="1"/>
    <col min="15385" max="15396" width="0.85546875" style="46"/>
    <col min="15397" max="15397" width="0.140625" style="46" customWidth="1"/>
    <col min="15398" max="15399" width="0" style="46" hidden="1" customWidth="1"/>
    <col min="15400" max="15400" width="0.5703125" style="46" customWidth="1"/>
    <col min="15401" max="15401" width="0.85546875" style="46"/>
    <col min="15402" max="15402" width="0.7109375" style="46" customWidth="1"/>
    <col min="15403" max="15403" width="0.85546875" style="46"/>
    <col min="15404" max="15404" width="7.42578125" style="46" customWidth="1"/>
    <col min="15405" max="15409" width="0.85546875" style="46"/>
    <col min="15410" max="15410" width="0.140625" style="46" customWidth="1"/>
    <col min="15411" max="15414" width="0" style="46" hidden="1" customWidth="1"/>
    <col min="15415" max="15427" width="0.85546875" style="46"/>
    <col min="15428" max="15428" width="0.42578125" style="46" customWidth="1"/>
    <col min="15429" max="15431" width="0" style="46" hidden="1" customWidth="1"/>
    <col min="15432" max="15440" width="0.85546875" style="46"/>
    <col min="15441" max="15442" width="0" style="46" hidden="1" customWidth="1"/>
    <col min="15443" max="15443" width="5.42578125" style="46" customWidth="1"/>
    <col min="15444" max="15444" width="0.42578125" style="46" customWidth="1"/>
    <col min="15445" max="15446" width="0.85546875" style="46"/>
    <col min="15447" max="15447" width="0.28515625" style="46" customWidth="1"/>
    <col min="15448" max="15451" width="0" style="46" hidden="1" customWidth="1"/>
    <col min="15452" max="15453" width="0.85546875" style="46"/>
    <col min="15454" max="15467" width="0.85546875" style="46" customWidth="1"/>
    <col min="15468" max="15468" width="4.42578125" style="46" customWidth="1"/>
    <col min="15469" max="15470" width="0.85546875" style="46" customWidth="1"/>
    <col min="15471" max="15520" width="0" style="46" hidden="1" customWidth="1"/>
    <col min="15521" max="15618" width="0.85546875" style="46"/>
    <col min="15619" max="15619" width="0" style="46" hidden="1" customWidth="1"/>
    <col min="15620" max="15638" width="0.85546875" style="46"/>
    <col min="15639" max="15639" width="4.140625" style="46" customWidth="1"/>
    <col min="15640" max="15640" width="4.5703125" style="46" customWidth="1"/>
    <col min="15641" max="15652" width="0.85546875" style="46"/>
    <col min="15653" max="15653" width="0.140625" style="46" customWidth="1"/>
    <col min="15654" max="15655" width="0" style="46" hidden="1" customWidth="1"/>
    <col min="15656" max="15656" width="0.5703125" style="46" customWidth="1"/>
    <col min="15657" max="15657" width="0.85546875" style="46"/>
    <col min="15658" max="15658" width="0.7109375" style="46" customWidth="1"/>
    <col min="15659" max="15659" width="0.85546875" style="46"/>
    <col min="15660" max="15660" width="7.42578125" style="46" customWidth="1"/>
    <col min="15661" max="15665" width="0.85546875" style="46"/>
    <col min="15666" max="15666" width="0.140625" style="46" customWidth="1"/>
    <col min="15667" max="15670" width="0" style="46" hidden="1" customWidth="1"/>
    <col min="15671" max="15683" width="0.85546875" style="46"/>
    <col min="15684" max="15684" width="0.42578125" style="46" customWidth="1"/>
    <col min="15685" max="15687" width="0" style="46" hidden="1" customWidth="1"/>
    <col min="15688" max="15696" width="0.85546875" style="46"/>
    <col min="15697" max="15698" width="0" style="46" hidden="1" customWidth="1"/>
    <col min="15699" max="15699" width="5.42578125" style="46" customWidth="1"/>
    <col min="15700" max="15700" width="0.42578125" style="46" customWidth="1"/>
    <col min="15701" max="15702" width="0.85546875" style="46"/>
    <col min="15703" max="15703" width="0.28515625" style="46" customWidth="1"/>
    <col min="15704" max="15707" width="0" style="46" hidden="1" customWidth="1"/>
    <col min="15708" max="15709" width="0.85546875" style="46"/>
    <col min="15710" max="15723" width="0.85546875" style="46" customWidth="1"/>
    <col min="15724" max="15724" width="4.42578125" style="46" customWidth="1"/>
    <col min="15725" max="15726" width="0.85546875" style="46" customWidth="1"/>
    <col min="15727" max="15776" width="0" style="46" hidden="1" customWidth="1"/>
    <col min="15777" max="15874" width="0.85546875" style="46"/>
    <col min="15875" max="15875" width="0" style="46" hidden="1" customWidth="1"/>
    <col min="15876" max="15894" width="0.85546875" style="46"/>
    <col min="15895" max="15895" width="4.140625" style="46" customWidth="1"/>
    <col min="15896" max="15896" width="4.5703125" style="46" customWidth="1"/>
    <col min="15897" max="15908" width="0.85546875" style="46"/>
    <col min="15909" max="15909" width="0.140625" style="46" customWidth="1"/>
    <col min="15910" max="15911" width="0" style="46" hidden="1" customWidth="1"/>
    <col min="15912" max="15912" width="0.5703125" style="46" customWidth="1"/>
    <col min="15913" max="15913" width="0.85546875" style="46"/>
    <col min="15914" max="15914" width="0.7109375" style="46" customWidth="1"/>
    <col min="15915" max="15915" width="0.85546875" style="46"/>
    <col min="15916" max="15916" width="7.42578125" style="46" customWidth="1"/>
    <col min="15917" max="15921" width="0.85546875" style="46"/>
    <col min="15922" max="15922" width="0.140625" style="46" customWidth="1"/>
    <col min="15923" max="15926" width="0" style="46" hidden="1" customWidth="1"/>
    <col min="15927" max="15939" width="0.85546875" style="46"/>
    <col min="15940" max="15940" width="0.42578125" style="46" customWidth="1"/>
    <col min="15941" max="15943" width="0" style="46" hidden="1" customWidth="1"/>
    <col min="15944" max="15952" width="0.85546875" style="46"/>
    <col min="15953" max="15954" width="0" style="46" hidden="1" customWidth="1"/>
    <col min="15955" max="15955" width="5.42578125" style="46" customWidth="1"/>
    <col min="15956" max="15956" width="0.42578125" style="46" customWidth="1"/>
    <col min="15957" max="15958" width="0.85546875" style="46"/>
    <col min="15959" max="15959" width="0.28515625" style="46" customWidth="1"/>
    <col min="15960" max="15963" width="0" style="46" hidden="1" customWidth="1"/>
    <col min="15964" max="15965" width="0.85546875" style="46"/>
    <col min="15966" max="15979" width="0.85546875" style="46" customWidth="1"/>
    <col min="15980" max="15980" width="4.42578125" style="46" customWidth="1"/>
    <col min="15981" max="15982" width="0.85546875" style="46" customWidth="1"/>
    <col min="15983" max="16032" width="0" style="46" hidden="1" customWidth="1"/>
    <col min="16033" max="16130" width="0.85546875" style="46"/>
    <col min="16131" max="16131" width="0" style="46" hidden="1" customWidth="1"/>
    <col min="16132" max="16150" width="0.85546875" style="46"/>
    <col min="16151" max="16151" width="4.140625" style="46" customWidth="1"/>
    <col min="16152" max="16152" width="4.5703125" style="46" customWidth="1"/>
    <col min="16153" max="16164" width="0.85546875" style="46"/>
    <col min="16165" max="16165" width="0.140625" style="46" customWidth="1"/>
    <col min="16166" max="16167" width="0" style="46" hidden="1" customWidth="1"/>
    <col min="16168" max="16168" width="0.5703125" style="46" customWidth="1"/>
    <col min="16169" max="16169" width="0.85546875" style="46"/>
    <col min="16170" max="16170" width="0.7109375" style="46" customWidth="1"/>
    <col min="16171" max="16171" width="0.85546875" style="46"/>
    <col min="16172" max="16172" width="7.42578125" style="46" customWidth="1"/>
    <col min="16173" max="16177" width="0.85546875" style="46"/>
    <col min="16178" max="16178" width="0.140625" style="46" customWidth="1"/>
    <col min="16179" max="16182" width="0" style="46" hidden="1" customWidth="1"/>
    <col min="16183" max="16195" width="0.85546875" style="46"/>
    <col min="16196" max="16196" width="0.42578125" style="46" customWidth="1"/>
    <col min="16197" max="16199" width="0" style="46" hidden="1" customWidth="1"/>
    <col min="16200" max="16208" width="0.85546875" style="46"/>
    <col min="16209" max="16210" width="0" style="46" hidden="1" customWidth="1"/>
    <col min="16211" max="16211" width="5.42578125" style="46" customWidth="1"/>
    <col min="16212" max="16212" width="0.42578125" style="46" customWidth="1"/>
    <col min="16213" max="16214" width="0.85546875" style="46"/>
    <col min="16215" max="16215" width="0.28515625" style="46" customWidth="1"/>
    <col min="16216" max="16219" width="0" style="46" hidden="1" customWidth="1"/>
    <col min="16220" max="16221" width="0.85546875" style="46"/>
    <col min="16222" max="16235" width="0.85546875" style="46" customWidth="1"/>
    <col min="16236" max="16236" width="4.42578125" style="46" customWidth="1"/>
    <col min="16237" max="16238" width="0.85546875" style="46" customWidth="1"/>
    <col min="16239" max="16288" width="0" style="46" hidden="1" customWidth="1"/>
    <col min="16289" max="16384" width="0.85546875" style="46"/>
  </cols>
  <sheetData>
    <row r="1" spans="1:159" s="76" customFormat="1" ht="15.75" x14ac:dyDescent="0.25">
      <c r="A1" s="186" t="s">
        <v>284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</row>
    <row r="2" spans="1:159" s="56" customFormat="1" ht="14.25" x14ac:dyDescent="0.2">
      <c r="A2" s="187" t="s">
        <v>134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8" t="s">
        <v>285</v>
      </c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</row>
    <row r="4" spans="1:159" s="41" customFormat="1" ht="15" x14ac:dyDescent="0.25">
      <c r="A4" s="185" t="s">
        <v>286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185"/>
      <c r="EK4" s="185"/>
      <c r="EL4" s="185"/>
      <c r="EM4" s="185"/>
      <c r="EN4" s="185"/>
      <c r="EO4" s="185"/>
      <c r="EP4" s="185"/>
      <c r="EQ4" s="185"/>
      <c r="ER4" s="185"/>
      <c r="ES4" s="185"/>
      <c r="ET4" s="185"/>
      <c r="EU4" s="185"/>
      <c r="EV4" s="185"/>
      <c r="EW4" s="185"/>
      <c r="EX4" s="185"/>
      <c r="EY4" s="185"/>
      <c r="EZ4" s="185"/>
      <c r="FA4" s="185"/>
      <c r="FB4" s="185"/>
      <c r="FC4" s="185"/>
    </row>
    <row r="6" spans="1:159" s="56" customFormat="1" ht="14.25" x14ac:dyDescent="0.2">
      <c r="A6" s="56" t="s">
        <v>133</v>
      </c>
      <c r="X6" s="189" t="s">
        <v>287</v>
      </c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  <c r="EN6" s="189"/>
      <c r="EO6" s="189"/>
      <c r="EP6" s="189"/>
      <c r="EQ6" s="189"/>
      <c r="ER6" s="189"/>
      <c r="ES6" s="189"/>
      <c r="ET6" s="189"/>
      <c r="EU6" s="189"/>
      <c r="EV6" s="189"/>
      <c r="EW6" s="189"/>
      <c r="EX6" s="189"/>
      <c r="EY6" s="189"/>
      <c r="EZ6" s="189"/>
      <c r="FA6" s="189"/>
      <c r="FB6" s="189"/>
      <c r="FC6" s="189"/>
    </row>
    <row r="7" spans="1:159" s="56" customFormat="1" ht="14.25" x14ac:dyDescent="0.2"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</row>
    <row r="9" spans="1:159" s="41" customFormat="1" ht="15" x14ac:dyDescent="0.25">
      <c r="A9" s="185" t="s">
        <v>288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</row>
    <row r="11" spans="1:159" s="43" customFormat="1" x14ac:dyDescent="0.2">
      <c r="A11" s="190" t="s">
        <v>78</v>
      </c>
      <c r="B11" s="191"/>
      <c r="C11" s="191"/>
      <c r="D11" s="191"/>
      <c r="E11" s="191"/>
      <c r="F11" s="192"/>
      <c r="G11" s="190" t="s">
        <v>289</v>
      </c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290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2"/>
      <c r="AO11" s="196" t="s">
        <v>291</v>
      </c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0" t="s">
        <v>292</v>
      </c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2"/>
      <c r="DG11" s="190" t="s">
        <v>293</v>
      </c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2"/>
      <c r="DW11" s="190" t="s">
        <v>294</v>
      </c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2"/>
      <c r="EM11" s="190" t="s">
        <v>295</v>
      </c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2"/>
    </row>
    <row r="12" spans="1:159" s="43" customFormat="1" x14ac:dyDescent="0.2">
      <c r="A12" s="193"/>
      <c r="B12" s="194"/>
      <c r="C12" s="194"/>
      <c r="D12" s="194"/>
      <c r="E12" s="194"/>
      <c r="F12" s="195"/>
      <c r="G12" s="193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5"/>
      <c r="AO12" s="202" t="s">
        <v>296</v>
      </c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4"/>
      <c r="BF12" s="202" t="s">
        <v>297</v>
      </c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4"/>
      <c r="BX12" s="202" t="s">
        <v>298</v>
      </c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4"/>
      <c r="CQ12" s="193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5"/>
      <c r="DG12" s="193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5"/>
      <c r="DW12" s="193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5"/>
      <c r="EM12" s="193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5"/>
    </row>
    <row r="13" spans="1:159" s="44" customFormat="1" x14ac:dyDescent="0.2">
      <c r="A13" s="198">
        <v>1</v>
      </c>
      <c r="B13" s="198"/>
      <c r="C13" s="198"/>
      <c r="D13" s="198"/>
      <c r="E13" s="198"/>
      <c r="F13" s="198"/>
      <c r="G13" s="198">
        <v>2</v>
      </c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9">
        <v>3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1"/>
      <c r="AO13" s="199">
        <v>4</v>
      </c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1"/>
      <c r="BF13" s="199">
        <v>5</v>
      </c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1"/>
      <c r="BX13" s="199" t="s">
        <v>299</v>
      </c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1"/>
      <c r="CQ13" s="199" t="s">
        <v>300</v>
      </c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1"/>
      <c r="DG13" s="199">
        <v>7</v>
      </c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1"/>
      <c r="DW13" s="199">
        <v>9</v>
      </c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1"/>
      <c r="EM13" s="199">
        <v>10</v>
      </c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1"/>
    </row>
    <row r="14" spans="1:159" s="45" customFormat="1" x14ac:dyDescent="0.2">
      <c r="A14" s="205" t="s">
        <v>90</v>
      </c>
      <c r="B14" s="205"/>
      <c r="C14" s="205"/>
      <c r="D14" s="205"/>
      <c r="E14" s="205"/>
      <c r="F14" s="205"/>
      <c r="G14" s="206" t="s">
        <v>301</v>
      </c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7">
        <v>1</v>
      </c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9"/>
      <c r="AO14" s="210">
        <v>44035.199999999997</v>
      </c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2"/>
      <c r="BF14" s="213">
        <v>1.077</v>
      </c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5"/>
      <c r="BX14" s="210">
        <f>AO14*BF14</f>
        <v>47425.910399999993</v>
      </c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2"/>
      <c r="CQ14" s="210">
        <f>Y14*BX14*12</f>
        <v>569110.92479999992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2"/>
      <c r="DG14" s="210">
        <v>357951.53</v>
      </c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2"/>
      <c r="DW14" s="210">
        <f>DG14/12/Y14/BX14*100</f>
        <v>62.8966189896624</v>
      </c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2"/>
      <c r="EM14" s="210">
        <f>(Y14*BX14)*12+DG14</f>
        <v>927062.45479999995</v>
      </c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2"/>
    </row>
    <row r="15" spans="1:159" s="45" customFormat="1" x14ac:dyDescent="0.2">
      <c r="A15" s="205" t="s">
        <v>103</v>
      </c>
      <c r="B15" s="205"/>
      <c r="C15" s="205"/>
      <c r="D15" s="205"/>
      <c r="E15" s="205"/>
      <c r="F15" s="205"/>
      <c r="G15" s="206" t="s">
        <v>302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7">
        <v>34</v>
      </c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9"/>
      <c r="AO15" s="210">
        <v>31985.119999999999</v>
      </c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2"/>
      <c r="BF15" s="213">
        <v>1.077</v>
      </c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5"/>
      <c r="BX15" s="210">
        <f>AO15*BF15</f>
        <v>34447.974239999996</v>
      </c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2"/>
      <c r="CQ15" s="210">
        <f>Y15*BX15*12-1.73</f>
        <v>14054771.759919997</v>
      </c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2"/>
      <c r="DG15" s="210">
        <v>1146874.3999999999</v>
      </c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2"/>
      <c r="DW15" s="210">
        <f>DG15/12/Y15/BX15*100</f>
        <v>8.16003474422787</v>
      </c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2"/>
      <c r="EM15" s="210">
        <f>(Y15*BX15)*12+DG15</f>
        <v>15201647.889919998</v>
      </c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  <c r="EZ15" s="211"/>
      <c r="FA15" s="211"/>
      <c r="FB15" s="211"/>
      <c r="FC15" s="212"/>
    </row>
    <row r="16" spans="1:159" s="45" customFormat="1" x14ac:dyDescent="0.2">
      <c r="A16" s="205" t="s">
        <v>114</v>
      </c>
      <c r="B16" s="205"/>
      <c r="C16" s="205"/>
      <c r="D16" s="205"/>
      <c r="E16" s="205"/>
      <c r="F16" s="205"/>
      <c r="G16" s="206" t="s">
        <v>303</v>
      </c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7">
        <v>30.25</v>
      </c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9"/>
      <c r="AO16" s="210">
        <v>15493.14</v>
      </c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2"/>
      <c r="BF16" s="213">
        <v>1.077</v>
      </c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5"/>
      <c r="BX16" s="210">
        <f>AO16*BF16</f>
        <v>16686.111779999999</v>
      </c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2"/>
      <c r="CQ16" s="210">
        <f>Y16*BX16*12+1.3</f>
        <v>6057059.8761399994</v>
      </c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2"/>
      <c r="DG16" s="210">
        <v>683066.15</v>
      </c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2"/>
      <c r="DW16" s="210">
        <f>DG16/12/Y16/BX16*100</f>
        <v>11.277192409707546</v>
      </c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2"/>
      <c r="EM16" s="210">
        <f>(Y16*BX16)*12+DG16</f>
        <v>6740124.7261399999</v>
      </c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2"/>
    </row>
    <row r="17" spans="1:159" s="78" customFormat="1" x14ac:dyDescent="0.2">
      <c r="A17" s="217" t="s">
        <v>84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9"/>
      <c r="Y17" s="220">
        <f>SUM(Y14:AN16)</f>
        <v>65.25</v>
      </c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2"/>
      <c r="AO17" s="220">
        <f>SUM(AO14:BE16)</f>
        <v>91513.459999999992</v>
      </c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2"/>
      <c r="BF17" s="220" t="s">
        <v>85</v>
      </c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2"/>
      <c r="BX17" s="220" t="s">
        <v>85</v>
      </c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2"/>
      <c r="CQ17" s="223">
        <f>SUM(CQ14:DF16)</f>
        <v>20680942.560859997</v>
      </c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5"/>
      <c r="DG17" s="223">
        <f>SUM(DG14:DV16)</f>
        <v>2187892.08</v>
      </c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5"/>
      <c r="DW17" s="220" t="s">
        <v>85</v>
      </c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2"/>
      <c r="EM17" s="223">
        <f>SUM(EM14:FC16)</f>
        <v>22868835.070859998</v>
      </c>
      <c r="EN17" s="224"/>
      <c r="EO17" s="224"/>
      <c r="EP17" s="224"/>
      <c r="EQ17" s="224"/>
      <c r="ER17" s="224"/>
      <c r="ES17" s="224"/>
      <c r="ET17" s="224"/>
      <c r="EU17" s="224"/>
      <c r="EV17" s="224"/>
      <c r="EW17" s="224"/>
      <c r="EX17" s="224"/>
      <c r="EY17" s="224"/>
      <c r="EZ17" s="224"/>
      <c r="FA17" s="224"/>
      <c r="FB17" s="224"/>
      <c r="FC17" s="225"/>
    </row>
    <row r="18" spans="1:159" x14ac:dyDescent="0.2">
      <c r="A18" s="226" t="s">
        <v>304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  <c r="DO18" s="227"/>
      <c r="DP18" s="227"/>
      <c r="DQ18" s="227"/>
      <c r="DR18" s="227"/>
      <c r="DS18" s="227"/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227"/>
      <c r="EN18" s="227"/>
      <c r="EO18" s="227"/>
      <c r="EP18" s="227"/>
      <c r="EQ18" s="227"/>
      <c r="ER18" s="227"/>
      <c r="ES18" s="227"/>
      <c r="ET18" s="227"/>
      <c r="EU18" s="227"/>
      <c r="EV18" s="227"/>
      <c r="EW18" s="227"/>
      <c r="EX18" s="227"/>
      <c r="EY18" s="227"/>
      <c r="EZ18" s="227"/>
      <c r="FA18" s="227"/>
      <c r="FB18" s="227"/>
      <c r="FC18" s="227"/>
    </row>
    <row r="19" spans="1:159" s="56" customFormat="1" ht="14.25" hidden="1" x14ac:dyDescent="0.2">
      <c r="A19" s="56" t="s">
        <v>133</v>
      </c>
      <c r="X19" s="216" t="s">
        <v>305</v>
      </c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216"/>
      <c r="DA19" s="216"/>
      <c r="DB19" s="216"/>
      <c r="DC19" s="216"/>
      <c r="DD19" s="216"/>
      <c r="DE19" s="216"/>
      <c r="DF19" s="216"/>
      <c r="DG19" s="216"/>
      <c r="DH19" s="216"/>
      <c r="DI19" s="216"/>
      <c r="DJ19" s="216"/>
      <c r="DK19" s="216"/>
      <c r="DL19" s="216"/>
      <c r="DM19" s="216"/>
      <c r="DN19" s="216"/>
      <c r="DO19" s="216"/>
      <c r="DP19" s="216"/>
      <c r="DQ19" s="216"/>
      <c r="DR19" s="216"/>
      <c r="DS19" s="216"/>
      <c r="DT19" s="216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</row>
    <row r="20" spans="1:159" s="56" customFormat="1" ht="14.25" hidden="1" x14ac:dyDescent="0.2"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</row>
    <row r="21" spans="1:159" s="41" customFormat="1" ht="15" hidden="1" x14ac:dyDescent="0.25">
      <c r="A21" s="232" t="s">
        <v>306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4" t="s">
        <v>307</v>
      </c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236"/>
      <c r="EO21" s="79"/>
      <c r="EP21" s="234" t="s">
        <v>308</v>
      </c>
      <c r="EQ21" s="235"/>
      <c r="ER21" s="235"/>
      <c r="ES21" s="235"/>
      <c r="ET21" s="235"/>
      <c r="EU21" s="235"/>
      <c r="EV21" s="235"/>
      <c r="EW21" s="235"/>
      <c r="EX21" s="235"/>
      <c r="EY21" s="235"/>
      <c r="EZ21" s="235"/>
      <c r="FA21" s="235"/>
      <c r="FB21" s="235"/>
      <c r="FC21" s="236"/>
    </row>
    <row r="22" spans="1:159" hidden="1" x14ac:dyDescent="0.2">
      <c r="A22" s="237">
        <v>50829735.219999999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9">
        <v>30</v>
      </c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1"/>
      <c r="EO22" s="80"/>
      <c r="EP22" s="242">
        <f>A22*DW22/100</f>
        <v>15248920.566</v>
      </c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4"/>
    </row>
    <row r="23" spans="1:159" s="41" customFormat="1" ht="15" hidden="1" x14ac:dyDescent="0.25">
      <c r="A23" s="228" t="s">
        <v>309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</row>
    <row r="24" spans="1:159" hidden="1" x14ac:dyDescent="0.2"/>
    <row r="25" spans="1:159" hidden="1" x14ac:dyDescent="0.2"/>
    <row r="26" spans="1:159" hidden="1" x14ac:dyDescent="0.2"/>
    <row r="28" spans="1:159" x14ac:dyDescent="0.2">
      <c r="A28" s="230" t="s">
        <v>310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  <c r="CW28" s="231"/>
      <c r="CX28" s="231"/>
      <c r="CY28" s="231"/>
      <c r="CZ28" s="231"/>
      <c r="DA28" s="231"/>
      <c r="DB28" s="231"/>
      <c r="DC28" s="231"/>
      <c r="DD28" s="231"/>
      <c r="DE28" s="231"/>
      <c r="DF28" s="231"/>
      <c r="DG28" s="231"/>
      <c r="DH28" s="231"/>
      <c r="DI28" s="231"/>
      <c r="DJ28" s="231"/>
      <c r="DK28" s="231"/>
      <c r="DL28" s="231"/>
      <c r="DM28" s="231"/>
      <c r="DN28" s="231"/>
      <c r="DO28" s="231"/>
      <c r="DP28" s="231"/>
      <c r="DQ28" s="231"/>
      <c r="DR28" s="231"/>
      <c r="DS28" s="231"/>
      <c r="DT28" s="231"/>
      <c r="DU28" s="231"/>
      <c r="DV28" s="231"/>
      <c r="DW28" s="231"/>
      <c r="DX28" s="231"/>
      <c r="DY28" s="231"/>
      <c r="DZ28" s="231"/>
      <c r="EA28" s="231"/>
      <c r="EB28" s="231"/>
      <c r="EC28" s="231"/>
      <c r="ED28" s="231"/>
      <c r="EE28" s="231"/>
      <c r="EF28" s="231"/>
      <c r="EG28" s="231"/>
      <c r="EH28" s="231"/>
      <c r="EI28" s="231"/>
      <c r="EJ28" s="231"/>
      <c r="EK28" s="231"/>
      <c r="EL28" s="231"/>
      <c r="EM28" s="231"/>
      <c r="EN28" s="231"/>
      <c r="EO28" s="231"/>
      <c r="EP28" s="231"/>
      <c r="EQ28" s="231"/>
      <c r="ER28" s="231"/>
      <c r="ES28" s="231"/>
      <c r="ET28" s="231"/>
      <c r="EU28" s="231"/>
      <c r="EV28" s="231"/>
      <c r="EW28" s="231"/>
      <c r="EX28" s="231"/>
      <c r="EY28" s="231"/>
      <c r="EZ28" s="231"/>
      <c r="FA28" s="231"/>
      <c r="FB28" s="231"/>
      <c r="FC28" s="231"/>
    </row>
  </sheetData>
  <mergeCells count="76">
    <mergeCell ref="A23:FC23"/>
    <mergeCell ref="A28:FC28"/>
    <mergeCell ref="A21:DV21"/>
    <mergeCell ref="DW21:EN21"/>
    <mergeCell ref="EP21:FC21"/>
    <mergeCell ref="A22:DV22"/>
    <mergeCell ref="DW22:EN22"/>
    <mergeCell ref="EP22:FC22"/>
    <mergeCell ref="CQ17:DF17"/>
    <mergeCell ref="DG17:DV17"/>
    <mergeCell ref="DW17:EL17"/>
    <mergeCell ref="EM17:FC17"/>
    <mergeCell ref="A18:FC18"/>
    <mergeCell ref="X19:FC19"/>
    <mergeCell ref="BX16:CP16"/>
    <mergeCell ref="CQ16:DF16"/>
    <mergeCell ref="DG16:DV16"/>
    <mergeCell ref="DW16:EL16"/>
    <mergeCell ref="EM16:FC16"/>
    <mergeCell ref="A17:X17"/>
    <mergeCell ref="Y17:AN17"/>
    <mergeCell ref="AO17:BE17"/>
    <mergeCell ref="BF17:BW17"/>
    <mergeCell ref="BX17:CP17"/>
    <mergeCell ref="A16:F16"/>
    <mergeCell ref="G16:X16"/>
    <mergeCell ref="Y16:AN16"/>
    <mergeCell ref="AO16:BE16"/>
    <mergeCell ref="BF16:BW16"/>
    <mergeCell ref="BX15:CP15"/>
    <mergeCell ref="CQ15:DF15"/>
    <mergeCell ref="DG15:DV15"/>
    <mergeCell ref="DW15:EL15"/>
    <mergeCell ref="EM15:FC15"/>
    <mergeCell ref="BX14:CP14"/>
    <mergeCell ref="CQ14:DF14"/>
    <mergeCell ref="DG14:DV14"/>
    <mergeCell ref="DW14:EL14"/>
    <mergeCell ref="EM14:FC14"/>
    <mergeCell ref="A15:F15"/>
    <mergeCell ref="G15:X15"/>
    <mergeCell ref="Y15:AN15"/>
    <mergeCell ref="AO15:BE15"/>
    <mergeCell ref="BF15:BW15"/>
    <mergeCell ref="BX13:CP13"/>
    <mergeCell ref="CQ13:DF13"/>
    <mergeCell ref="DG13:DV13"/>
    <mergeCell ref="DW13:EL13"/>
    <mergeCell ref="EM13:FC13"/>
    <mergeCell ref="A14:F14"/>
    <mergeCell ref="G14:X14"/>
    <mergeCell ref="Y14:AN14"/>
    <mergeCell ref="AO14:BE14"/>
    <mergeCell ref="BF14:BW14"/>
    <mergeCell ref="DW11:EL12"/>
    <mergeCell ref="EM11:FC12"/>
    <mergeCell ref="AO12:BE12"/>
    <mergeCell ref="BF12:BW12"/>
    <mergeCell ref="BX12:CP12"/>
    <mergeCell ref="DG11:DV12"/>
    <mergeCell ref="A13:F13"/>
    <mergeCell ref="G13:X13"/>
    <mergeCell ref="Y13:AN13"/>
    <mergeCell ref="AO13:BE13"/>
    <mergeCell ref="BF13:BW13"/>
    <mergeCell ref="A11:F12"/>
    <mergeCell ref="G11:X12"/>
    <mergeCell ref="Y11:AN12"/>
    <mergeCell ref="AO11:CP11"/>
    <mergeCell ref="CQ11:DF12"/>
    <mergeCell ref="A9:FC9"/>
    <mergeCell ref="A1:FC1"/>
    <mergeCell ref="A2:AO2"/>
    <mergeCell ref="AP2:FC2"/>
    <mergeCell ref="A4:FC4"/>
    <mergeCell ref="X6:F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184"/>
  <sheetViews>
    <sheetView topLeftCell="A133" zoomScaleNormal="100" workbookViewId="0">
      <selection activeCell="AP134" sqref="AP134:BE134"/>
    </sheetView>
  </sheetViews>
  <sheetFormatPr defaultColWidth="0.85546875" defaultRowHeight="15" x14ac:dyDescent="0.25"/>
  <cols>
    <col min="1" max="103" width="0.85546875" style="41"/>
    <col min="104" max="104" width="2.28515625" style="41" customWidth="1"/>
    <col min="105" max="359" width="0.85546875" style="41"/>
    <col min="360" max="360" width="2.28515625" style="41" customWidth="1"/>
    <col min="361" max="615" width="0.85546875" style="41"/>
    <col min="616" max="616" width="2.28515625" style="41" customWidth="1"/>
    <col min="617" max="871" width="0.85546875" style="41"/>
    <col min="872" max="872" width="2.28515625" style="41" customWidth="1"/>
    <col min="873" max="1127" width="0.85546875" style="41"/>
    <col min="1128" max="1128" width="2.28515625" style="41" customWidth="1"/>
    <col min="1129" max="1383" width="0.85546875" style="41"/>
    <col min="1384" max="1384" width="2.28515625" style="41" customWidth="1"/>
    <col min="1385" max="1639" width="0.85546875" style="41"/>
    <col min="1640" max="1640" width="2.28515625" style="41" customWidth="1"/>
    <col min="1641" max="1895" width="0.85546875" style="41"/>
    <col min="1896" max="1896" width="2.28515625" style="41" customWidth="1"/>
    <col min="1897" max="2151" width="0.85546875" style="41"/>
    <col min="2152" max="2152" width="2.28515625" style="41" customWidth="1"/>
    <col min="2153" max="2407" width="0.85546875" style="41"/>
    <col min="2408" max="2408" width="2.28515625" style="41" customWidth="1"/>
    <col min="2409" max="2663" width="0.85546875" style="41"/>
    <col min="2664" max="2664" width="2.28515625" style="41" customWidth="1"/>
    <col min="2665" max="2919" width="0.85546875" style="41"/>
    <col min="2920" max="2920" width="2.28515625" style="41" customWidth="1"/>
    <col min="2921" max="3175" width="0.85546875" style="41"/>
    <col min="3176" max="3176" width="2.28515625" style="41" customWidth="1"/>
    <col min="3177" max="3431" width="0.85546875" style="41"/>
    <col min="3432" max="3432" width="2.28515625" style="41" customWidth="1"/>
    <col min="3433" max="3687" width="0.85546875" style="41"/>
    <col min="3688" max="3688" width="2.28515625" style="41" customWidth="1"/>
    <col min="3689" max="3943" width="0.85546875" style="41"/>
    <col min="3944" max="3944" width="2.28515625" style="41" customWidth="1"/>
    <col min="3945" max="4199" width="0.85546875" style="41"/>
    <col min="4200" max="4200" width="2.28515625" style="41" customWidth="1"/>
    <col min="4201" max="4455" width="0.85546875" style="41"/>
    <col min="4456" max="4456" width="2.28515625" style="41" customWidth="1"/>
    <col min="4457" max="4711" width="0.85546875" style="41"/>
    <col min="4712" max="4712" width="2.28515625" style="41" customWidth="1"/>
    <col min="4713" max="4967" width="0.85546875" style="41"/>
    <col min="4968" max="4968" width="2.28515625" style="41" customWidth="1"/>
    <col min="4969" max="5223" width="0.85546875" style="41"/>
    <col min="5224" max="5224" width="2.28515625" style="41" customWidth="1"/>
    <col min="5225" max="5479" width="0.85546875" style="41"/>
    <col min="5480" max="5480" width="2.28515625" style="41" customWidth="1"/>
    <col min="5481" max="5735" width="0.85546875" style="41"/>
    <col min="5736" max="5736" width="2.28515625" style="41" customWidth="1"/>
    <col min="5737" max="5991" width="0.85546875" style="41"/>
    <col min="5992" max="5992" width="2.28515625" style="41" customWidth="1"/>
    <col min="5993" max="6247" width="0.85546875" style="41"/>
    <col min="6248" max="6248" width="2.28515625" style="41" customWidth="1"/>
    <col min="6249" max="6503" width="0.85546875" style="41"/>
    <col min="6504" max="6504" width="2.28515625" style="41" customWidth="1"/>
    <col min="6505" max="6759" width="0.85546875" style="41"/>
    <col min="6760" max="6760" width="2.28515625" style="41" customWidth="1"/>
    <col min="6761" max="7015" width="0.85546875" style="41"/>
    <col min="7016" max="7016" width="2.28515625" style="41" customWidth="1"/>
    <col min="7017" max="7271" width="0.85546875" style="41"/>
    <col min="7272" max="7272" width="2.28515625" style="41" customWidth="1"/>
    <col min="7273" max="7527" width="0.85546875" style="41"/>
    <col min="7528" max="7528" width="2.28515625" style="41" customWidth="1"/>
    <col min="7529" max="7783" width="0.85546875" style="41"/>
    <col min="7784" max="7784" width="2.28515625" style="41" customWidth="1"/>
    <col min="7785" max="8039" width="0.85546875" style="41"/>
    <col min="8040" max="8040" width="2.28515625" style="41" customWidth="1"/>
    <col min="8041" max="8295" width="0.85546875" style="41"/>
    <col min="8296" max="8296" width="2.28515625" style="41" customWidth="1"/>
    <col min="8297" max="8551" width="0.85546875" style="41"/>
    <col min="8552" max="8552" width="2.28515625" style="41" customWidth="1"/>
    <col min="8553" max="8807" width="0.85546875" style="41"/>
    <col min="8808" max="8808" width="2.28515625" style="41" customWidth="1"/>
    <col min="8809" max="9063" width="0.85546875" style="41"/>
    <col min="9064" max="9064" width="2.28515625" style="41" customWidth="1"/>
    <col min="9065" max="9319" width="0.85546875" style="41"/>
    <col min="9320" max="9320" width="2.28515625" style="41" customWidth="1"/>
    <col min="9321" max="9575" width="0.85546875" style="41"/>
    <col min="9576" max="9576" width="2.28515625" style="41" customWidth="1"/>
    <col min="9577" max="9831" width="0.85546875" style="41"/>
    <col min="9832" max="9832" width="2.28515625" style="41" customWidth="1"/>
    <col min="9833" max="10087" width="0.85546875" style="41"/>
    <col min="10088" max="10088" width="2.28515625" style="41" customWidth="1"/>
    <col min="10089" max="10343" width="0.85546875" style="41"/>
    <col min="10344" max="10344" width="2.28515625" style="41" customWidth="1"/>
    <col min="10345" max="10599" width="0.85546875" style="41"/>
    <col min="10600" max="10600" width="2.28515625" style="41" customWidth="1"/>
    <col min="10601" max="10855" width="0.85546875" style="41"/>
    <col min="10856" max="10856" width="2.28515625" style="41" customWidth="1"/>
    <col min="10857" max="11111" width="0.85546875" style="41"/>
    <col min="11112" max="11112" width="2.28515625" style="41" customWidth="1"/>
    <col min="11113" max="11367" width="0.85546875" style="41"/>
    <col min="11368" max="11368" width="2.28515625" style="41" customWidth="1"/>
    <col min="11369" max="11623" width="0.85546875" style="41"/>
    <col min="11624" max="11624" width="2.28515625" style="41" customWidth="1"/>
    <col min="11625" max="11879" width="0.85546875" style="41"/>
    <col min="11880" max="11880" width="2.28515625" style="41" customWidth="1"/>
    <col min="11881" max="12135" width="0.85546875" style="41"/>
    <col min="12136" max="12136" width="2.28515625" style="41" customWidth="1"/>
    <col min="12137" max="12391" width="0.85546875" style="41"/>
    <col min="12392" max="12392" width="2.28515625" style="41" customWidth="1"/>
    <col min="12393" max="12647" width="0.85546875" style="41"/>
    <col min="12648" max="12648" width="2.28515625" style="41" customWidth="1"/>
    <col min="12649" max="12903" width="0.85546875" style="41"/>
    <col min="12904" max="12904" width="2.28515625" style="41" customWidth="1"/>
    <col min="12905" max="13159" width="0.85546875" style="41"/>
    <col min="13160" max="13160" width="2.28515625" style="41" customWidth="1"/>
    <col min="13161" max="13415" width="0.85546875" style="41"/>
    <col min="13416" max="13416" width="2.28515625" style="41" customWidth="1"/>
    <col min="13417" max="13671" width="0.85546875" style="41"/>
    <col min="13672" max="13672" width="2.28515625" style="41" customWidth="1"/>
    <col min="13673" max="13927" width="0.85546875" style="41"/>
    <col min="13928" max="13928" width="2.28515625" style="41" customWidth="1"/>
    <col min="13929" max="14183" width="0.85546875" style="41"/>
    <col min="14184" max="14184" width="2.28515625" style="41" customWidth="1"/>
    <col min="14185" max="14439" width="0.85546875" style="41"/>
    <col min="14440" max="14440" width="2.28515625" style="41" customWidth="1"/>
    <col min="14441" max="14695" width="0.85546875" style="41"/>
    <col min="14696" max="14696" width="2.28515625" style="41" customWidth="1"/>
    <col min="14697" max="14951" width="0.85546875" style="41"/>
    <col min="14952" max="14952" width="2.28515625" style="41" customWidth="1"/>
    <col min="14953" max="15207" width="0.85546875" style="41"/>
    <col min="15208" max="15208" width="2.28515625" style="41" customWidth="1"/>
    <col min="15209" max="15463" width="0.85546875" style="41"/>
    <col min="15464" max="15464" width="2.28515625" style="41" customWidth="1"/>
    <col min="15465" max="15719" width="0.85546875" style="41"/>
    <col min="15720" max="15720" width="2.28515625" style="41" customWidth="1"/>
    <col min="15721" max="15975" width="0.85546875" style="41"/>
    <col min="15976" max="15976" width="2.28515625" style="41" customWidth="1"/>
    <col min="15977" max="16231" width="0.85546875" style="41"/>
    <col min="16232" max="16232" width="2.28515625" style="41" customWidth="1"/>
    <col min="16233" max="16384" width="0.85546875" style="41"/>
  </cols>
  <sheetData>
    <row r="1" spans="1:105" ht="19.5" hidden="1" customHeight="1" x14ac:dyDescent="0.25">
      <c r="A1" s="275" t="s">
        <v>76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</row>
    <row r="2" spans="1:105" s="42" customFormat="1" ht="17.25" hidden="1" customHeight="1" x14ac:dyDescent="0.2">
      <c r="A2" s="185" t="s">
        <v>77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</row>
    <row r="3" spans="1:105" s="43" customFormat="1" ht="45" hidden="1" customHeight="1" x14ac:dyDescent="0.2">
      <c r="A3" s="190" t="s">
        <v>78</v>
      </c>
      <c r="B3" s="191"/>
      <c r="C3" s="191"/>
      <c r="D3" s="191"/>
      <c r="E3" s="191"/>
      <c r="F3" s="192"/>
      <c r="G3" s="190" t="s">
        <v>79</v>
      </c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2"/>
      <c r="AE3" s="190" t="s">
        <v>80</v>
      </c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2"/>
      <c r="BD3" s="190" t="s">
        <v>81</v>
      </c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2"/>
      <c r="BT3" s="190" t="s">
        <v>82</v>
      </c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2"/>
      <c r="CJ3" s="190" t="s">
        <v>83</v>
      </c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2"/>
    </row>
    <row r="4" spans="1:105" s="44" customFormat="1" ht="12.75" hidden="1" x14ac:dyDescent="0.2">
      <c r="A4" s="198">
        <v>1</v>
      </c>
      <c r="B4" s="198"/>
      <c r="C4" s="198"/>
      <c r="D4" s="198"/>
      <c r="E4" s="198"/>
      <c r="F4" s="198"/>
      <c r="G4" s="198">
        <v>2</v>
      </c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>
        <v>3</v>
      </c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>
        <v>4</v>
      </c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>
        <v>5</v>
      </c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>
        <v>6</v>
      </c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</row>
    <row r="5" spans="1:105" s="45" customFormat="1" ht="15" hidden="1" customHeight="1" x14ac:dyDescent="0.2">
      <c r="A5" s="205"/>
      <c r="B5" s="205"/>
      <c r="C5" s="205"/>
      <c r="D5" s="205"/>
      <c r="E5" s="205"/>
      <c r="F5" s="205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</row>
    <row r="6" spans="1:105" s="45" customFormat="1" ht="15" hidden="1" customHeight="1" x14ac:dyDescent="0.2">
      <c r="A6" s="205"/>
      <c r="B6" s="205"/>
      <c r="C6" s="205"/>
      <c r="D6" s="205"/>
      <c r="E6" s="205"/>
      <c r="F6" s="205"/>
      <c r="G6" s="248" t="s">
        <v>84</v>
      </c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9"/>
      <c r="AE6" s="246" t="s">
        <v>85</v>
      </c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 t="s">
        <v>85</v>
      </c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 t="s">
        <v>85</v>
      </c>
      <c r="BU6" s="246"/>
      <c r="BV6" s="246"/>
      <c r="BW6" s="246"/>
      <c r="BX6" s="246"/>
      <c r="BY6" s="246"/>
      <c r="BZ6" s="246"/>
      <c r="CA6" s="246"/>
      <c r="CB6" s="246"/>
      <c r="CC6" s="246"/>
      <c r="CD6" s="246"/>
      <c r="CE6" s="246"/>
      <c r="CF6" s="246"/>
      <c r="CG6" s="246"/>
      <c r="CH6" s="246"/>
      <c r="CI6" s="246"/>
      <c r="CJ6" s="246"/>
      <c r="CK6" s="246"/>
      <c r="CL6" s="246"/>
      <c r="CM6" s="246"/>
      <c r="CN6" s="246"/>
      <c r="CO6" s="246"/>
      <c r="CP6" s="246"/>
      <c r="CQ6" s="246"/>
      <c r="CR6" s="246"/>
      <c r="CS6" s="246"/>
      <c r="CT6" s="246"/>
      <c r="CU6" s="246"/>
      <c r="CV6" s="246"/>
      <c r="CW6" s="246"/>
      <c r="CX6" s="246"/>
      <c r="CY6" s="246"/>
      <c r="CZ6" s="246"/>
      <c r="DA6" s="246"/>
    </row>
    <row r="7" spans="1:105" ht="12" hidden="1" customHeight="1" x14ac:dyDescent="0.25"/>
    <row r="8" spans="1:105" ht="33.75" customHeight="1" x14ac:dyDescent="0.25">
      <c r="A8" s="275" t="s">
        <v>86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</row>
    <row r="9" spans="1:105" s="42" customFormat="1" ht="14.25" x14ac:dyDescent="0.2">
      <c r="A9" s="185" t="s">
        <v>316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</row>
    <row r="10" spans="1:105" s="43" customFormat="1" ht="55.5" customHeight="1" x14ac:dyDescent="0.2">
      <c r="A10" s="190" t="s">
        <v>78</v>
      </c>
      <c r="B10" s="191"/>
      <c r="C10" s="191"/>
      <c r="D10" s="191"/>
      <c r="E10" s="191"/>
      <c r="F10" s="192"/>
      <c r="G10" s="190" t="s">
        <v>79</v>
      </c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2"/>
      <c r="AE10" s="190" t="s">
        <v>87</v>
      </c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2"/>
      <c r="AZ10" s="190" t="s">
        <v>88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2"/>
      <c r="BR10" s="190" t="s">
        <v>89</v>
      </c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2"/>
      <c r="CJ10" s="190" t="s">
        <v>83</v>
      </c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2"/>
    </row>
    <row r="11" spans="1:105" s="44" customFormat="1" ht="12.75" x14ac:dyDescent="0.2">
      <c r="A11" s="198">
        <v>1</v>
      </c>
      <c r="B11" s="198"/>
      <c r="C11" s="198"/>
      <c r="D11" s="198"/>
      <c r="E11" s="198"/>
      <c r="F11" s="198"/>
      <c r="G11" s="198">
        <v>2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>
        <v>3</v>
      </c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>
        <v>4</v>
      </c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>
        <v>5</v>
      </c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>
        <v>6</v>
      </c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</row>
    <row r="12" spans="1:105" s="45" customFormat="1" ht="36" customHeight="1" x14ac:dyDescent="0.2">
      <c r="A12" s="205" t="s">
        <v>90</v>
      </c>
      <c r="B12" s="205"/>
      <c r="C12" s="205"/>
      <c r="D12" s="205"/>
      <c r="E12" s="205"/>
      <c r="F12" s="205"/>
      <c r="G12" s="206" t="s">
        <v>91</v>
      </c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46">
        <v>4</v>
      </c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>
        <v>12</v>
      </c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7">
        <v>50</v>
      </c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50">
        <f>AE12*AZ12*BR12</f>
        <v>2400</v>
      </c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</row>
    <row r="13" spans="1:105" s="45" customFormat="1" ht="15" customHeight="1" x14ac:dyDescent="0.2">
      <c r="A13" s="205"/>
      <c r="B13" s="205"/>
      <c r="C13" s="205"/>
      <c r="D13" s="205"/>
      <c r="E13" s="205"/>
      <c r="F13" s="205"/>
      <c r="G13" s="248" t="s">
        <v>84</v>
      </c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9"/>
      <c r="AE13" s="246" t="s">
        <v>85</v>
      </c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 t="s">
        <v>85</v>
      </c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 t="s">
        <v>85</v>
      </c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50">
        <v>2400</v>
      </c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</row>
    <row r="14" spans="1:105" ht="7.5" customHeight="1" x14ac:dyDescent="0.25"/>
    <row r="15" spans="1:105" ht="30.75" customHeight="1" x14ac:dyDescent="0.25">
      <c r="A15" s="275" t="s">
        <v>92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5"/>
      <c r="CG15" s="275"/>
      <c r="CH15" s="275"/>
      <c r="CI15" s="275"/>
      <c r="CJ15" s="275"/>
      <c r="CK15" s="275"/>
      <c r="CL15" s="275"/>
      <c r="CM15" s="275"/>
      <c r="CN15" s="275"/>
      <c r="CO15" s="275"/>
      <c r="CP15" s="275"/>
      <c r="CQ15" s="275"/>
      <c r="CR15" s="275"/>
      <c r="CS15" s="275"/>
      <c r="CT15" s="275"/>
      <c r="CU15" s="275"/>
      <c r="CV15" s="275"/>
      <c r="CW15" s="275"/>
      <c r="CX15" s="275"/>
      <c r="CY15" s="275"/>
      <c r="CZ15" s="275"/>
      <c r="DA15" s="275"/>
    </row>
    <row r="16" spans="1:105" s="42" customFormat="1" ht="41.25" customHeight="1" x14ac:dyDescent="0.2">
      <c r="A16" s="251" t="s">
        <v>317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251"/>
      <c r="CY16" s="251"/>
      <c r="CZ16" s="251"/>
      <c r="DA16" s="251"/>
    </row>
    <row r="17" spans="1:105" ht="55.5" customHeight="1" x14ac:dyDescent="0.25">
      <c r="A17" s="190" t="s">
        <v>78</v>
      </c>
      <c r="B17" s="191"/>
      <c r="C17" s="191"/>
      <c r="D17" s="191"/>
      <c r="E17" s="191"/>
      <c r="F17" s="192"/>
      <c r="G17" s="190" t="s">
        <v>93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2"/>
      <c r="BW17" s="190" t="s">
        <v>94</v>
      </c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190" t="s">
        <v>95</v>
      </c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2"/>
    </row>
    <row r="18" spans="1:105" s="46" customFormat="1" ht="12.75" x14ac:dyDescent="0.2">
      <c r="A18" s="198">
        <v>1</v>
      </c>
      <c r="B18" s="198"/>
      <c r="C18" s="198"/>
      <c r="D18" s="198"/>
      <c r="E18" s="198"/>
      <c r="F18" s="198"/>
      <c r="G18" s="198">
        <v>2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>
        <v>3</v>
      </c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>
        <v>4</v>
      </c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</row>
    <row r="19" spans="1:105" ht="15" customHeight="1" x14ac:dyDescent="0.25">
      <c r="A19" s="205" t="s">
        <v>90</v>
      </c>
      <c r="B19" s="205"/>
      <c r="C19" s="205"/>
      <c r="D19" s="205"/>
      <c r="E19" s="205"/>
      <c r="F19" s="205"/>
      <c r="G19" s="53"/>
      <c r="H19" s="253" t="s">
        <v>96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74"/>
      <c r="BW19" s="246" t="s">
        <v>85</v>
      </c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7">
        <v>4527702</v>
      </c>
      <c r="CN19" s="247"/>
      <c r="CO19" s="247"/>
      <c r="CP19" s="247"/>
      <c r="CQ19" s="247"/>
      <c r="CR19" s="247"/>
      <c r="CS19" s="247"/>
      <c r="CT19" s="247"/>
      <c r="CU19" s="247"/>
      <c r="CV19" s="247"/>
      <c r="CW19" s="247"/>
      <c r="CX19" s="247"/>
      <c r="CY19" s="247"/>
      <c r="CZ19" s="247"/>
      <c r="DA19" s="247"/>
    </row>
    <row r="20" spans="1:105" s="46" customFormat="1" ht="12.75" x14ac:dyDescent="0.2">
      <c r="A20" s="282" t="s">
        <v>97</v>
      </c>
      <c r="B20" s="283"/>
      <c r="C20" s="283"/>
      <c r="D20" s="283"/>
      <c r="E20" s="283"/>
      <c r="F20" s="284"/>
      <c r="G20" s="54"/>
      <c r="H20" s="288" t="s">
        <v>98</v>
      </c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9"/>
      <c r="BW20" s="290">
        <v>24139000</v>
      </c>
      <c r="BX20" s="291"/>
      <c r="BY20" s="291"/>
      <c r="BZ20" s="291"/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2"/>
      <c r="CM20" s="296">
        <v>4527702</v>
      </c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8"/>
    </row>
    <row r="21" spans="1:105" s="46" customFormat="1" ht="12.75" x14ac:dyDescent="0.2">
      <c r="A21" s="285"/>
      <c r="B21" s="286"/>
      <c r="C21" s="286"/>
      <c r="D21" s="286"/>
      <c r="E21" s="286"/>
      <c r="F21" s="287"/>
      <c r="G21" s="55"/>
      <c r="H21" s="302" t="s">
        <v>323</v>
      </c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3"/>
      <c r="BW21" s="293"/>
      <c r="BX21" s="294"/>
      <c r="BY21" s="294"/>
      <c r="BZ21" s="294"/>
      <c r="CA21" s="294"/>
      <c r="CB21" s="294"/>
      <c r="CC21" s="294"/>
      <c r="CD21" s="294"/>
      <c r="CE21" s="294"/>
      <c r="CF21" s="294"/>
      <c r="CG21" s="294"/>
      <c r="CH21" s="294"/>
      <c r="CI21" s="294"/>
      <c r="CJ21" s="294"/>
      <c r="CK21" s="294"/>
      <c r="CL21" s="295"/>
      <c r="CM21" s="299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1"/>
    </row>
    <row r="22" spans="1:105" s="46" customFormat="1" ht="13.5" customHeight="1" x14ac:dyDescent="0.2">
      <c r="A22" s="205" t="s">
        <v>99</v>
      </c>
      <c r="B22" s="205"/>
      <c r="C22" s="205"/>
      <c r="D22" s="205"/>
      <c r="E22" s="205"/>
      <c r="F22" s="205"/>
      <c r="G22" s="53"/>
      <c r="H22" s="280" t="s">
        <v>100</v>
      </c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1"/>
      <c r="BW22" s="246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6"/>
      <c r="DA22" s="246"/>
    </row>
    <row r="23" spans="1:105" s="46" customFormat="1" ht="26.25" customHeight="1" x14ac:dyDescent="0.2">
      <c r="A23" s="205" t="s">
        <v>101</v>
      </c>
      <c r="B23" s="205"/>
      <c r="C23" s="205"/>
      <c r="D23" s="205"/>
      <c r="E23" s="205"/>
      <c r="F23" s="205"/>
      <c r="G23" s="53"/>
      <c r="H23" s="280" t="s">
        <v>102</v>
      </c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80"/>
      <c r="BS23" s="280"/>
      <c r="BT23" s="280"/>
      <c r="BU23" s="280"/>
      <c r="BV23" s="281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</row>
    <row r="24" spans="1:105" s="46" customFormat="1" ht="26.25" customHeight="1" x14ac:dyDescent="0.2">
      <c r="A24" s="205" t="s">
        <v>103</v>
      </c>
      <c r="B24" s="205"/>
      <c r="C24" s="205"/>
      <c r="D24" s="205"/>
      <c r="E24" s="205"/>
      <c r="F24" s="205"/>
      <c r="G24" s="53"/>
      <c r="H24" s="253" t="s">
        <v>104</v>
      </c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74"/>
      <c r="BW24" s="246" t="s">
        <v>85</v>
      </c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6"/>
      <c r="CI24" s="246"/>
      <c r="CJ24" s="246"/>
      <c r="CK24" s="246"/>
      <c r="CL24" s="246"/>
      <c r="CM24" s="247">
        <f>SUM(CM25:DA28)</f>
        <v>748309</v>
      </c>
      <c r="CN24" s="246"/>
      <c r="CO24" s="246"/>
      <c r="CP24" s="246"/>
      <c r="CQ24" s="246"/>
      <c r="CR24" s="246"/>
      <c r="CS24" s="246"/>
      <c r="CT24" s="246"/>
      <c r="CU24" s="246"/>
      <c r="CV24" s="246"/>
      <c r="CW24" s="246"/>
      <c r="CX24" s="246"/>
      <c r="CY24" s="246"/>
      <c r="CZ24" s="246"/>
      <c r="DA24" s="246"/>
    </row>
    <row r="25" spans="1:105" s="46" customFormat="1" ht="12.75" x14ac:dyDescent="0.2">
      <c r="A25" s="282" t="s">
        <v>105</v>
      </c>
      <c r="B25" s="283"/>
      <c r="C25" s="283"/>
      <c r="D25" s="283"/>
      <c r="E25" s="283"/>
      <c r="F25" s="284"/>
      <c r="G25" s="54"/>
      <c r="H25" s="288" t="s">
        <v>98</v>
      </c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9"/>
      <c r="BW25" s="290">
        <v>24139000</v>
      </c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2"/>
      <c r="CM25" s="296">
        <f>BW25*0.029</f>
        <v>700031</v>
      </c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8"/>
    </row>
    <row r="26" spans="1:105" s="46" customFormat="1" ht="25.5" customHeight="1" x14ac:dyDescent="0.2">
      <c r="A26" s="285"/>
      <c r="B26" s="286"/>
      <c r="C26" s="286"/>
      <c r="D26" s="286"/>
      <c r="E26" s="286"/>
      <c r="F26" s="287"/>
      <c r="G26" s="55"/>
      <c r="H26" s="302" t="s">
        <v>106</v>
      </c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3"/>
      <c r="BW26" s="293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5"/>
      <c r="CM26" s="299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1"/>
    </row>
    <row r="27" spans="1:105" s="46" customFormat="1" ht="26.25" customHeight="1" x14ac:dyDescent="0.2">
      <c r="A27" s="205" t="s">
        <v>107</v>
      </c>
      <c r="B27" s="205"/>
      <c r="C27" s="205"/>
      <c r="D27" s="205"/>
      <c r="E27" s="205"/>
      <c r="F27" s="205"/>
      <c r="G27" s="53"/>
      <c r="H27" s="280" t="s">
        <v>108</v>
      </c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280"/>
      <c r="BN27" s="280"/>
      <c r="BO27" s="280"/>
      <c r="BP27" s="280"/>
      <c r="BQ27" s="280"/>
      <c r="BR27" s="280"/>
      <c r="BS27" s="280"/>
      <c r="BT27" s="280"/>
      <c r="BU27" s="280"/>
      <c r="BV27" s="281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</row>
    <row r="28" spans="1:105" s="46" customFormat="1" ht="27" customHeight="1" x14ac:dyDescent="0.2">
      <c r="A28" s="205" t="s">
        <v>109</v>
      </c>
      <c r="B28" s="205"/>
      <c r="C28" s="205"/>
      <c r="D28" s="205"/>
      <c r="E28" s="205"/>
      <c r="F28" s="205"/>
      <c r="G28" s="53"/>
      <c r="H28" s="280" t="s">
        <v>110</v>
      </c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1"/>
      <c r="BW28" s="247">
        <v>24139000</v>
      </c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>
        <f>SUM(BW28*0.2%)</f>
        <v>48278</v>
      </c>
      <c r="CN28" s="247"/>
      <c r="CO28" s="247"/>
      <c r="CP28" s="247"/>
      <c r="CQ28" s="247"/>
      <c r="CR28" s="247"/>
      <c r="CS28" s="247"/>
      <c r="CT28" s="247"/>
      <c r="CU28" s="247"/>
      <c r="CV28" s="247"/>
      <c r="CW28" s="247"/>
      <c r="CX28" s="247"/>
      <c r="CY28" s="247"/>
      <c r="CZ28" s="247"/>
      <c r="DA28" s="247"/>
    </row>
    <row r="29" spans="1:105" s="46" customFormat="1" ht="27" customHeight="1" x14ac:dyDescent="0.2">
      <c r="A29" s="205" t="s">
        <v>111</v>
      </c>
      <c r="B29" s="205"/>
      <c r="C29" s="205"/>
      <c r="D29" s="205"/>
      <c r="E29" s="205"/>
      <c r="F29" s="205"/>
      <c r="G29" s="53"/>
      <c r="H29" s="280" t="s">
        <v>112</v>
      </c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280"/>
      <c r="AG29" s="280"/>
      <c r="AH29" s="280"/>
      <c r="AI29" s="280"/>
      <c r="AJ29" s="280"/>
      <c r="AK29" s="280"/>
      <c r="AL29" s="280"/>
      <c r="AM29" s="280"/>
      <c r="AN29" s="280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0"/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1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</row>
    <row r="30" spans="1:105" s="46" customFormat="1" ht="27" customHeight="1" x14ac:dyDescent="0.2">
      <c r="A30" s="205" t="s">
        <v>113</v>
      </c>
      <c r="B30" s="205"/>
      <c r="C30" s="205"/>
      <c r="D30" s="205"/>
      <c r="E30" s="205"/>
      <c r="F30" s="205"/>
      <c r="G30" s="53"/>
      <c r="H30" s="280" t="s">
        <v>112</v>
      </c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0"/>
      <c r="AN30" s="280"/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/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0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1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</row>
    <row r="31" spans="1:105" s="46" customFormat="1" ht="26.25" customHeight="1" x14ac:dyDescent="0.2">
      <c r="A31" s="205" t="s">
        <v>114</v>
      </c>
      <c r="B31" s="205"/>
      <c r="C31" s="205"/>
      <c r="D31" s="205"/>
      <c r="E31" s="205"/>
      <c r="F31" s="205"/>
      <c r="G31" s="53"/>
      <c r="H31" s="253" t="s">
        <v>115</v>
      </c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74"/>
      <c r="BW31" s="247">
        <v>24139000</v>
      </c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>
        <f>BW31*0.051</f>
        <v>1231089</v>
      </c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</row>
    <row r="32" spans="1:105" s="46" customFormat="1" ht="13.5" customHeight="1" x14ac:dyDescent="0.2">
      <c r="A32" s="205"/>
      <c r="B32" s="205"/>
      <c r="C32" s="205"/>
      <c r="D32" s="205"/>
      <c r="E32" s="205"/>
      <c r="F32" s="205"/>
      <c r="G32" s="217" t="s">
        <v>84</v>
      </c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9"/>
      <c r="BW32" s="277" t="s">
        <v>85</v>
      </c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50">
        <v>6507100</v>
      </c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A32" s="277"/>
    </row>
    <row r="33" spans="1:105" ht="3" customHeight="1" x14ac:dyDescent="0.25"/>
    <row r="34" spans="1:105" s="47" customFormat="1" ht="48" customHeight="1" x14ac:dyDescent="0.2">
      <c r="A34" s="278" t="s">
        <v>116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</row>
    <row r="35" spans="1:105" ht="7.5" hidden="1" customHeight="1" x14ac:dyDescent="0.25"/>
    <row r="36" spans="1:105" s="42" customFormat="1" ht="14.25" hidden="1" x14ac:dyDescent="0.2">
      <c r="A36" s="185" t="s">
        <v>117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</row>
    <row r="37" spans="1:105" ht="6" hidden="1" customHeight="1" x14ac:dyDescent="0.25"/>
    <row r="38" spans="1:105" s="42" customFormat="1" ht="27.75" hidden="1" customHeight="1" x14ac:dyDescent="0.2">
      <c r="A38" s="275" t="s">
        <v>118</v>
      </c>
      <c r="B38" s="275"/>
      <c r="C38" s="275"/>
      <c r="D38" s="275"/>
      <c r="E38" s="275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F38" s="275"/>
      <c r="BG38" s="275"/>
      <c r="BH38" s="275"/>
      <c r="BI38" s="275"/>
      <c r="BJ38" s="275"/>
      <c r="BK38" s="275"/>
      <c r="BL38" s="275"/>
      <c r="BM38" s="275"/>
      <c r="BN38" s="275"/>
      <c r="BO38" s="275"/>
      <c r="BP38" s="275"/>
      <c r="BQ38" s="275"/>
      <c r="BR38" s="275"/>
      <c r="BS38" s="275"/>
      <c r="BT38" s="275"/>
      <c r="BU38" s="275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</row>
    <row r="39" spans="1:105" s="42" customFormat="1" ht="6.75" hidden="1" customHeigh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</row>
    <row r="40" spans="1:105" s="43" customFormat="1" ht="45" hidden="1" customHeight="1" x14ac:dyDescent="0.2">
      <c r="A40" s="190" t="s">
        <v>78</v>
      </c>
      <c r="B40" s="191"/>
      <c r="C40" s="191"/>
      <c r="D40" s="191"/>
      <c r="E40" s="191"/>
      <c r="F40" s="191"/>
      <c r="G40" s="192"/>
      <c r="H40" s="190" t="s">
        <v>26</v>
      </c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2"/>
      <c r="BD40" s="190" t="s">
        <v>119</v>
      </c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2"/>
      <c r="BT40" s="190" t="s">
        <v>120</v>
      </c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2"/>
      <c r="CJ40" s="190" t="s">
        <v>121</v>
      </c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2"/>
    </row>
    <row r="41" spans="1:105" s="44" customFormat="1" ht="12.75" hidden="1" x14ac:dyDescent="0.2">
      <c r="A41" s="198">
        <v>1</v>
      </c>
      <c r="B41" s="198"/>
      <c r="C41" s="198"/>
      <c r="D41" s="198"/>
      <c r="E41" s="198"/>
      <c r="F41" s="198"/>
      <c r="G41" s="198"/>
      <c r="H41" s="198">
        <v>2</v>
      </c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>
        <v>3</v>
      </c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>
        <v>4</v>
      </c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>
        <v>5</v>
      </c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</row>
    <row r="42" spans="1:105" s="45" customFormat="1" ht="15" hidden="1" customHeight="1" x14ac:dyDescent="0.2">
      <c r="A42" s="205"/>
      <c r="B42" s="205"/>
      <c r="C42" s="205"/>
      <c r="D42" s="205"/>
      <c r="E42" s="205"/>
      <c r="F42" s="205"/>
      <c r="G42" s="205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</row>
    <row r="43" spans="1:105" s="45" customFormat="1" ht="15" hidden="1" customHeight="1" x14ac:dyDescent="0.2">
      <c r="A43" s="205"/>
      <c r="B43" s="205"/>
      <c r="C43" s="205"/>
      <c r="D43" s="205"/>
      <c r="E43" s="205"/>
      <c r="F43" s="205"/>
      <c r="G43" s="205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46"/>
      <c r="BT43" s="246"/>
      <c r="BU43" s="246"/>
      <c r="BV43" s="246"/>
      <c r="BW43" s="246"/>
      <c r="BX43" s="246"/>
      <c r="BY43" s="246"/>
      <c r="BZ43" s="246"/>
      <c r="CA43" s="246"/>
      <c r="CB43" s="246"/>
      <c r="CC43" s="246"/>
      <c r="CD43" s="246"/>
      <c r="CE43" s="246"/>
      <c r="CF43" s="246"/>
      <c r="CG43" s="246"/>
      <c r="CH43" s="246"/>
      <c r="CI43" s="246"/>
      <c r="CJ43" s="246"/>
      <c r="CK43" s="246"/>
      <c r="CL43" s="246"/>
      <c r="CM43" s="246"/>
      <c r="CN43" s="246"/>
      <c r="CO43" s="246"/>
      <c r="CP43" s="246"/>
      <c r="CQ43" s="246"/>
      <c r="CR43" s="246"/>
      <c r="CS43" s="246"/>
      <c r="CT43" s="246"/>
      <c r="CU43" s="246"/>
      <c r="CV43" s="246"/>
      <c r="CW43" s="246"/>
      <c r="CX43" s="246"/>
      <c r="CY43" s="246"/>
      <c r="CZ43" s="246"/>
      <c r="DA43" s="246"/>
    </row>
    <row r="44" spans="1:105" s="45" customFormat="1" ht="15" hidden="1" customHeight="1" x14ac:dyDescent="0.2">
      <c r="A44" s="205"/>
      <c r="B44" s="205"/>
      <c r="C44" s="205"/>
      <c r="D44" s="205"/>
      <c r="E44" s="205"/>
      <c r="F44" s="205"/>
      <c r="G44" s="205"/>
      <c r="H44" s="248" t="s">
        <v>84</v>
      </c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9"/>
      <c r="BD44" s="246" t="s">
        <v>85</v>
      </c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46"/>
      <c r="BT44" s="246" t="s">
        <v>85</v>
      </c>
      <c r="BU44" s="246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6"/>
    </row>
    <row r="45" spans="1:105" s="46" customFormat="1" ht="7.5" hidden="1" customHeight="1" x14ac:dyDescent="0.2"/>
    <row r="46" spans="1:105" s="42" customFormat="1" ht="14.25" hidden="1" x14ac:dyDescent="0.2">
      <c r="A46" s="185" t="s">
        <v>122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5"/>
      <c r="CV46" s="185"/>
      <c r="CW46" s="185"/>
      <c r="CX46" s="185"/>
      <c r="CY46" s="185"/>
      <c r="CZ46" s="185"/>
      <c r="DA46" s="185"/>
    </row>
    <row r="47" spans="1:105" ht="6" hidden="1" customHeight="1" x14ac:dyDescent="0.25"/>
    <row r="48" spans="1:105" s="42" customFormat="1" ht="14.25" hidden="1" x14ac:dyDescent="0.2">
      <c r="A48" s="275" t="s">
        <v>123</v>
      </c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</row>
    <row r="49" spans="1:105" s="42" customFormat="1" ht="6" hidden="1" customHeight="1" x14ac:dyDescent="0.2"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</row>
    <row r="50" spans="1:105" s="42" customFormat="1" ht="14.25" hidden="1" x14ac:dyDescent="0.2">
      <c r="A50" s="275" t="s">
        <v>124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</row>
    <row r="51" spans="1:105" s="43" customFormat="1" ht="55.5" hidden="1" customHeight="1" x14ac:dyDescent="0.2">
      <c r="A51" s="190" t="s">
        <v>78</v>
      </c>
      <c r="B51" s="191"/>
      <c r="C51" s="191"/>
      <c r="D51" s="191"/>
      <c r="E51" s="191"/>
      <c r="F51" s="191"/>
      <c r="G51" s="192"/>
      <c r="H51" s="190" t="s">
        <v>125</v>
      </c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2"/>
      <c r="BD51" s="190" t="s">
        <v>126</v>
      </c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2"/>
      <c r="BT51" s="190" t="s">
        <v>127</v>
      </c>
      <c r="BU51" s="191"/>
      <c r="BV51" s="191"/>
      <c r="BW51" s="191"/>
      <c r="BX51" s="191"/>
      <c r="BY51" s="191"/>
      <c r="BZ51" s="191"/>
      <c r="CA51" s="191"/>
      <c r="CB51" s="191"/>
      <c r="CC51" s="191"/>
      <c r="CD51" s="192"/>
      <c r="CE51" s="190" t="s">
        <v>128</v>
      </c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2"/>
    </row>
    <row r="52" spans="1:105" s="44" customFormat="1" ht="12.75" hidden="1" x14ac:dyDescent="0.2">
      <c r="A52" s="198">
        <v>1</v>
      </c>
      <c r="B52" s="198"/>
      <c r="C52" s="198"/>
      <c r="D52" s="198"/>
      <c r="E52" s="198"/>
      <c r="F52" s="198"/>
      <c r="G52" s="198"/>
      <c r="H52" s="198">
        <v>2</v>
      </c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>
        <v>3</v>
      </c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>
        <v>4</v>
      </c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>
        <v>5</v>
      </c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</row>
    <row r="53" spans="1:105" s="45" customFormat="1" ht="15" hidden="1" customHeight="1" x14ac:dyDescent="0.2">
      <c r="A53" s="205"/>
      <c r="B53" s="205"/>
      <c r="C53" s="205"/>
      <c r="D53" s="205"/>
      <c r="E53" s="205"/>
      <c r="F53" s="205"/>
      <c r="G53" s="205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  <c r="CG53" s="246"/>
      <c r="CH53" s="246"/>
      <c r="CI53" s="246"/>
      <c r="CJ53" s="246"/>
      <c r="CK53" s="246"/>
      <c r="CL53" s="246"/>
      <c r="CM53" s="246"/>
      <c r="CN53" s="246"/>
      <c r="CO53" s="246"/>
      <c r="CP53" s="246"/>
      <c r="CQ53" s="246"/>
      <c r="CR53" s="246"/>
      <c r="CS53" s="246"/>
      <c r="CT53" s="246"/>
      <c r="CU53" s="246"/>
      <c r="CV53" s="246"/>
      <c r="CW53" s="246"/>
      <c r="CX53" s="246"/>
      <c r="CY53" s="246"/>
      <c r="CZ53" s="246"/>
      <c r="DA53" s="246"/>
    </row>
    <row r="54" spans="1:105" s="45" customFormat="1" ht="15" hidden="1" customHeight="1" x14ac:dyDescent="0.2">
      <c r="A54" s="205"/>
      <c r="B54" s="205"/>
      <c r="C54" s="205"/>
      <c r="D54" s="205"/>
      <c r="E54" s="205"/>
      <c r="F54" s="205"/>
      <c r="G54" s="205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CG54" s="246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</row>
    <row r="55" spans="1:105" s="45" customFormat="1" ht="15" hidden="1" customHeight="1" x14ac:dyDescent="0.2">
      <c r="A55" s="205"/>
      <c r="B55" s="205"/>
      <c r="C55" s="205"/>
      <c r="D55" s="205"/>
      <c r="E55" s="205"/>
      <c r="F55" s="205"/>
      <c r="G55" s="205"/>
      <c r="H55" s="248" t="s">
        <v>84</v>
      </c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9"/>
      <c r="BD55" s="246"/>
      <c r="BE55" s="246"/>
      <c r="BF55" s="246"/>
      <c r="BG55" s="246"/>
      <c r="BH55" s="246"/>
      <c r="BI55" s="246"/>
      <c r="BJ55" s="246"/>
      <c r="BK55" s="246"/>
      <c r="BL55" s="246"/>
      <c r="BM55" s="246"/>
      <c r="BN55" s="246"/>
      <c r="BO55" s="246"/>
      <c r="BP55" s="246"/>
      <c r="BQ55" s="246"/>
      <c r="BR55" s="246"/>
      <c r="BS55" s="246"/>
      <c r="BT55" s="246" t="s">
        <v>85</v>
      </c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</row>
    <row r="56" spans="1:105" s="45" customFormat="1" ht="6.75" hidden="1" customHeight="1" x14ac:dyDescent="0.2">
      <c r="A56" s="50"/>
      <c r="B56" s="50"/>
      <c r="C56" s="50"/>
      <c r="D56" s="50"/>
      <c r="E56" s="50"/>
      <c r="F56" s="50"/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</row>
    <row r="57" spans="1:105" s="42" customFormat="1" ht="14.25" hidden="1" x14ac:dyDescent="0.2">
      <c r="A57" s="275" t="s">
        <v>129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75"/>
      <c r="AU57" s="275"/>
      <c r="AV57" s="275"/>
      <c r="AW57" s="275"/>
      <c r="AX57" s="275"/>
      <c r="AY57" s="275"/>
      <c r="AZ57" s="275"/>
      <c r="BA57" s="275"/>
      <c r="BB57" s="275"/>
      <c r="BC57" s="275"/>
      <c r="BD57" s="275"/>
      <c r="BE57" s="275"/>
      <c r="BF57" s="275"/>
      <c r="BG57" s="275"/>
      <c r="BH57" s="275"/>
      <c r="BI57" s="275"/>
      <c r="BJ57" s="275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  <c r="BX57" s="275"/>
      <c r="BY57" s="275"/>
      <c r="BZ57" s="275"/>
      <c r="CA57" s="275"/>
      <c r="CB57" s="275"/>
      <c r="CC57" s="275"/>
      <c r="CD57" s="275"/>
      <c r="CE57" s="275"/>
      <c r="CF57" s="275"/>
      <c r="CG57" s="275"/>
      <c r="CH57" s="275"/>
      <c r="CI57" s="275"/>
      <c r="CJ57" s="275"/>
      <c r="CK57" s="275"/>
      <c r="CL57" s="275"/>
      <c r="CM57" s="275"/>
      <c r="CN57" s="275"/>
      <c r="CO57" s="275"/>
      <c r="CP57" s="275"/>
      <c r="CQ57" s="275"/>
      <c r="CR57" s="275"/>
      <c r="CS57" s="275"/>
      <c r="CT57" s="275"/>
      <c r="CU57" s="275"/>
      <c r="CV57" s="275"/>
      <c r="CW57" s="275"/>
      <c r="CX57" s="275"/>
      <c r="CY57" s="275"/>
      <c r="CZ57" s="275"/>
      <c r="DA57" s="275"/>
    </row>
    <row r="58" spans="1:105" s="42" customFormat="1" ht="3.75" hidden="1" customHeight="1" x14ac:dyDescent="0.2"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</row>
    <row r="59" spans="1:105" s="42" customFormat="1" ht="14.25" hidden="1" x14ac:dyDescent="0.2">
      <c r="A59" s="275" t="s">
        <v>124</v>
      </c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</row>
    <row r="60" spans="1:105" s="43" customFormat="1" ht="55.5" hidden="1" customHeight="1" x14ac:dyDescent="0.2">
      <c r="A60" s="190" t="s">
        <v>78</v>
      </c>
      <c r="B60" s="191"/>
      <c r="C60" s="191"/>
      <c r="D60" s="191"/>
      <c r="E60" s="191"/>
      <c r="F60" s="191"/>
      <c r="G60" s="192"/>
      <c r="H60" s="190" t="s">
        <v>125</v>
      </c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2"/>
      <c r="BD60" s="190" t="s">
        <v>126</v>
      </c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2"/>
      <c r="BT60" s="190" t="s">
        <v>127</v>
      </c>
      <c r="BU60" s="191"/>
      <c r="BV60" s="191"/>
      <c r="BW60" s="191"/>
      <c r="BX60" s="191"/>
      <c r="BY60" s="191"/>
      <c r="BZ60" s="191"/>
      <c r="CA60" s="191"/>
      <c r="CB60" s="191"/>
      <c r="CC60" s="191"/>
      <c r="CD60" s="192"/>
      <c r="CE60" s="190" t="s">
        <v>128</v>
      </c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2"/>
    </row>
    <row r="61" spans="1:105" s="44" customFormat="1" ht="12.75" hidden="1" x14ac:dyDescent="0.2">
      <c r="A61" s="198">
        <v>1</v>
      </c>
      <c r="B61" s="198"/>
      <c r="C61" s="198"/>
      <c r="D61" s="198"/>
      <c r="E61" s="198"/>
      <c r="F61" s="198"/>
      <c r="G61" s="198"/>
      <c r="H61" s="198">
        <v>2</v>
      </c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>
        <v>3</v>
      </c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>
        <v>4</v>
      </c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>
        <v>5</v>
      </c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</row>
    <row r="62" spans="1:105" s="45" customFormat="1" ht="15" hidden="1" customHeight="1" x14ac:dyDescent="0.2">
      <c r="A62" s="205"/>
      <c r="B62" s="205"/>
      <c r="C62" s="205"/>
      <c r="D62" s="205"/>
      <c r="E62" s="205"/>
      <c r="F62" s="205"/>
      <c r="G62" s="205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  <c r="CG62" s="246"/>
      <c r="CH62" s="246"/>
      <c r="CI62" s="246"/>
      <c r="CJ62" s="246"/>
      <c r="CK62" s="246"/>
      <c r="CL62" s="246"/>
      <c r="CM62" s="246"/>
      <c r="CN62" s="246"/>
      <c r="CO62" s="246"/>
      <c r="CP62" s="246"/>
      <c r="CQ62" s="246"/>
      <c r="CR62" s="246"/>
      <c r="CS62" s="246"/>
      <c r="CT62" s="246"/>
      <c r="CU62" s="246"/>
      <c r="CV62" s="246"/>
      <c r="CW62" s="246"/>
      <c r="CX62" s="246"/>
      <c r="CY62" s="246"/>
      <c r="CZ62" s="246"/>
      <c r="DA62" s="246"/>
    </row>
    <row r="63" spans="1:105" s="45" customFormat="1" ht="15" hidden="1" customHeight="1" x14ac:dyDescent="0.2">
      <c r="A63" s="205"/>
      <c r="B63" s="205"/>
      <c r="C63" s="205"/>
      <c r="D63" s="205"/>
      <c r="E63" s="205"/>
      <c r="F63" s="205"/>
      <c r="G63" s="205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</row>
    <row r="64" spans="1:105" s="45" customFormat="1" ht="15" hidden="1" customHeight="1" x14ac:dyDescent="0.2">
      <c r="A64" s="205"/>
      <c r="B64" s="205"/>
      <c r="C64" s="205"/>
      <c r="D64" s="205"/>
      <c r="E64" s="205"/>
      <c r="F64" s="205"/>
      <c r="G64" s="205"/>
      <c r="H64" s="248" t="s">
        <v>84</v>
      </c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9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 t="s">
        <v>85</v>
      </c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CG64" s="246"/>
      <c r="CH64" s="246"/>
      <c r="CI64" s="246"/>
      <c r="CJ64" s="246"/>
      <c r="CK64" s="246"/>
      <c r="CL64" s="246"/>
      <c r="CM64" s="246"/>
      <c r="CN64" s="246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6"/>
    </row>
    <row r="65" spans="1:105" s="45" customFormat="1" ht="5.25" hidden="1" customHeight="1" x14ac:dyDescent="0.2">
      <c r="A65" s="50"/>
      <c r="B65" s="50"/>
      <c r="C65" s="50"/>
      <c r="D65" s="50"/>
      <c r="E65" s="50"/>
      <c r="F65" s="50"/>
      <c r="G65" s="50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</row>
    <row r="66" spans="1:105" s="45" customFormat="1" ht="15" hidden="1" customHeight="1" x14ac:dyDescent="0.2">
      <c r="A66" s="275" t="s">
        <v>130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  <c r="AJ66" s="275"/>
      <c r="AK66" s="275"/>
      <c r="AL66" s="275"/>
      <c r="AM66" s="275"/>
      <c r="AN66" s="275"/>
      <c r="AO66" s="275"/>
      <c r="AP66" s="275"/>
      <c r="AQ66" s="275"/>
      <c r="AR66" s="275"/>
      <c r="AS66" s="275"/>
      <c r="AT66" s="275"/>
      <c r="AU66" s="275"/>
      <c r="AV66" s="275"/>
      <c r="AW66" s="275"/>
      <c r="AX66" s="275"/>
      <c r="AY66" s="275"/>
      <c r="AZ66" s="275"/>
      <c r="BA66" s="275"/>
      <c r="BB66" s="275"/>
      <c r="BC66" s="275"/>
      <c r="BD66" s="275"/>
      <c r="BE66" s="275"/>
      <c r="BF66" s="275"/>
      <c r="BG66" s="275"/>
      <c r="BH66" s="275"/>
      <c r="BI66" s="275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  <c r="BX66" s="275"/>
      <c r="BY66" s="275"/>
      <c r="BZ66" s="275"/>
      <c r="CA66" s="275"/>
      <c r="CB66" s="275"/>
      <c r="CC66" s="275"/>
      <c r="CD66" s="275"/>
      <c r="CE66" s="275"/>
      <c r="CF66" s="275"/>
      <c r="CG66" s="275"/>
      <c r="CH66" s="275"/>
      <c r="CI66" s="275"/>
      <c r="CJ66" s="275"/>
      <c r="CK66" s="275"/>
      <c r="CL66" s="275"/>
      <c r="CM66" s="275"/>
      <c r="CN66" s="275"/>
      <c r="CO66" s="275"/>
      <c r="CP66" s="275"/>
      <c r="CQ66" s="275"/>
      <c r="CR66" s="275"/>
      <c r="CS66" s="275"/>
      <c r="CT66" s="275"/>
      <c r="CU66" s="275"/>
      <c r="CV66" s="275"/>
      <c r="CW66" s="275"/>
      <c r="CX66" s="275"/>
      <c r="CY66" s="275"/>
      <c r="CZ66" s="275"/>
      <c r="DA66" s="275"/>
    </row>
    <row r="67" spans="1:105" s="45" customFormat="1" ht="1.5" hidden="1" customHeight="1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</row>
    <row r="68" spans="1:105" s="45" customFormat="1" ht="15" hidden="1" customHeight="1" x14ac:dyDescent="0.2">
      <c r="A68" s="275" t="s">
        <v>124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5"/>
      <c r="AL68" s="275"/>
      <c r="AM68" s="275"/>
      <c r="AN68" s="275"/>
      <c r="AO68" s="275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  <c r="BN68" s="276"/>
      <c r="BO68" s="276"/>
      <c r="BP68" s="276"/>
      <c r="BQ68" s="276"/>
      <c r="BR68" s="276"/>
      <c r="BS68" s="276"/>
      <c r="BT68" s="276"/>
      <c r="BU68" s="276"/>
      <c r="BV68" s="276"/>
      <c r="BW68" s="276"/>
      <c r="BX68" s="276"/>
      <c r="BY68" s="276"/>
      <c r="BZ68" s="276"/>
      <c r="CA68" s="276"/>
      <c r="CB68" s="276"/>
      <c r="CC68" s="276"/>
      <c r="CD68" s="276"/>
      <c r="CE68" s="276"/>
      <c r="CF68" s="276"/>
      <c r="CG68" s="276"/>
      <c r="CH68" s="276"/>
      <c r="CI68" s="276"/>
      <c r="CJ68" s="276"/>
      <c r="CK68" s="276"/>
      <c r="CL68" s="276"/>
      <c r="CM68" s="276"/>
      <c r="CN68" s="276"/>
      <c r="CO68" s="276"/>
      <c r="CP68" s="276"/>
      <c r="CQ68" s="276"/>
      <c r="CR68" s="276"/>
      <c r="CS68" s="276"/>
      <c r="CT68" s="276"/>
      <c r="CU68" s="276"/>
      <c r="CV68" s="276"/>
      <c r="CW68" s="276"/>
      <c r="CX68" s="276"/>
      <c r="CY68" s="276"/>
      <c r="CZ68" s="276"/>
      <c r="DA68" s="276"/>
    </row>
    <row r="69" spans="1:105" s="45" customFormat="1" ht="54.75" hidden="1" customHeight="1" x14ac:dyDescent="0.2">
      <c r="A69" s="190" t="s">
        <v>78</v>
      </c>
      <c r="B69" s="191"/>
      <c r="C69" s="191"/>
      <c r="D69" s="191"/>
      <c r="E69" s="191"/>
      <c r="F69" s="191"/>
      <c r="G69" s="192"/>
      <c r="H69" s="190" t="s">
        <v>125</v>
      </c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2"/>
      <c r="BD69" s="190" t="s">
        <v>126</v>
      </c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2"/>
      <c r="BT69" s="190" t="s">
        <v>127</v>
      </c>
      <c r="BU69" s="191"/>
      <c r="BV69" s="191"/>
      <c r="BW69" s="191"/>
      <c r="BX69" s="191"/>
      <c r="BY69" s="191"/>
      <c r="BZ69" s="191"/>
      <c r="CA69" s="191"/>
      <c r="CB69" s="191"/>
      <c r="CC69" s="191"/>
      <c r="CD69" s="192"/>
      <c r="CE69" s="190" t="s">
        <v>128</v>
      </c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91"/>
      <c r="CX69" s="191"/>
      <c r="CY69" s="191"/>
      <c r="CZ69" s="191"/>
      <c r="DA69" s="192"/>
    </row>
    <row r="70" spans="1:105" s="45" customFormat="1" ht="15" hidden="1" customHeight="1" x14ac:dyDescent="0.2">
      <c r="A70" s="198">
        <v>1</v>
      </c>
      <c r="B70" s="198"/>
      <c r="C70" s="198"/>
      <c r="D70" s="198"/>
      <c r="E70" s="198"/>
      <c r="F70" s="198"/>
      <c r="G70" s="198"/>
      <c r="H70" s="198">
        <v>2</v>
      </c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>
        <v>3</v>
      </c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>
        <v>4</v>
      </c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>
        <v>5</v>
      </c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</row>
    <row r="71" spans="1:105" s="45" customFormat="1" ht="15" hidden="1" customHeight="1" x14ac:dyDescent="0.2">
      <c r="A71" s="205"/>
      <c r="B71" s="205"/>
      <c r="C71" s="205"/>
      <c r="D71" s="205"/>
      <c r="E71" s="205"/>
      <c r="F71" s="205"/>
      <c r="G71" s="205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246"/>
      <c r="BZ71" s="246"/>
      <c r="CA71" s="246"/>
      <c r="CB71" s="246"/>
      <c r="CC71" s="246"/>
      <c r="CD71" s="246"/>
      <c r="CE71" s="246"/>
      <c r="CF71" s="246"/>
      <c r="CG71" s="246"/>
      <c r="CH71" s="246"/>
      <c r="CI71" s="246"/>
      <c r="CJ71" s="246"/>
      <c r="CK71" s="246"/>
      <c r="CL71" s="246"/>
      <c r="CM71" s="246"/>
      <c r="CN71" s="246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6"/>
    </row>
    <row r="72" spans="1:105" s="45" customFormat="1" ht="15" hidden="1" customHeight="1" x14ac:dyDescent="0.2">
      <c r="A72" s="205"/>
      <c r="B72" s="205"/>
      <c r="C72" s="205"/>
      <c r="D72" s="205"/>
      <c r="E72" s="205"/>
      <c r="F72" s="205"/>
      <c r="G72" s="205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  <c r="CG72" s="246"/>
      <c r="CH72" s="246"/>
      <c r="CI72" s="246"/>
      <c r="CJ72" s="246"/>
      <c r="CK72" s="246"/>
      <c r="CL72" s="246"/>
      <c r="CM72" s="246"/>
      <c r="CN72" s="246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6"/>
    </row>
    <row r="73" spans="1:105" s="45" customFormat="1" ht="15" hidden="1" customHeight="1" x14ac:dyDescent="0.2">
      <c r="A73" s="205"/>
      <c r="B73" s="205"/>
      <c r="C73" s="205"/>
      <c r="D73" s="205"/>
      <c r="E73" s="205"/>
      <c r="F73" s="205"/>
      <c r="G73" s="205"/>
      <c r="H73" s="248" t="s">
        <v>84</v>
      </c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48"/>
      <c r="AO73" s="248"/>
      <c r="AP73" s="248"/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9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 t="s">
        <v>85</v>
      </c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  <c r="CG73" s="246"/>
      <c r="CH73" s="246"/>
      <c r="CI73" s="246"/>
      <c r="CJ73" s="246"/>
      <c r="CK73" s="246"/>
      <c r="CL73" s="246"/>
      <c r="CM73" s="246"/>
      <c r="CN73" s="246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6"/>
    </row>
    <row r="74" spans="1:105" s="45" customFormat="1" ht="5.25" hidden="1" customHeight="1" x14ac:dyDescent="0.2">
      <c r="A74" s="50"/>
      <c r="B74" s="50"/>
      <c r="C74" s="50"/>
      <c r="D74" s="50"/>
      <c r="E74" s="50"/>
      <c r="F74" s="50"/>
      <c r="G74" s="50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</row>
    <row r="75" spans="1:105" s="45" customFormat="1" ht="15" hidden="1" customHeight="1" x14ac:dyDescent="0.2">
      <c r="A75" s="275" t="s">
        <v>131</v>
      </c>
      <c r="B75" s="275"/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5"/>
      <c r="AK75" s="275"/>
      <c r="AL75" s="275"/>
      <c r="AM75" s="275"/>
      <c r="AN75" s="275"/>
      <c r="AO75" s="275"/>
      <c r="AP75" s="275"/>
      <c r="AQ75" s="275"/>
      <c r="AR75" s="275"/>
      <c r="AS75" s="275"/>
      <c r="AT75" s="275"/>
      <c r="AU75" s="275"/>
      <c r="AV75" s="275"/>
      <c r="AW75" s="275"/>
      <c r="AX75" s="275"/>
      <c r="AY75" s="275"/>
      <c r="AZ75" s="275"/>
      <c r="BA75" s="275"/>
      <c r="BB75" s="275"/>
      <c r="BC75" s="275"/>
      <c r="BD75" s="275"/>
      <c r="BE75" s="275"/>
      <c r="BF75" s="275"/>
      <c r="BG75" s="275"/>
      <c r="BH75" s="275"/>
      <c r="BI75" s="275"/>
      <c r="BJ75" s="275"/>
      <c r="BK75" s="275"/>
      <c r="BL75" s="275"/>
      <c r="BM75" s="275"/>
      <c r="BN75" s="275"/>
      <c r="BO75" s="275"/>
      <c r="BP75" s="275"/>
      <c r="BQ75" s="275"/>
      <c r="BR75" s="275"/>
      <c r="BS75" s="275"/>
      <c r="BT75" s="275"/>
      <c r="BU75" s="275"/>
      <c r="BV75" s="275"/>
      <c r="BW75" s="275"/>
      <c r="BX75" s="275"/>
      <c r="BY75" s="275"/>
      <c r="BZ75" s="275"/>
      <c r="CA75" s="275"/>
      <c r="CB75" s="275"/>
      <c r="CC75" s="275"/>
      <c r="CD75" s="275"/>
      <c r="CE75" s="275"/>
      <c r="CF75" s="275"/>
      <c r="CG75" s="275"/>
      <c r="CH75" s="275"/>
      <c r="CI75" s="275"/>
      <c r="CJ75" s="275"/>
      <c r="CK75" s="275"/>
      <c r="CL75" s="275"/>
      <c r="CM75" s="275"/>
      <c r="CN75" s="275"/>
      <c r="CO75" s="275"/>
      <c r="CP75" s="275"/>
      <c r="CQ75" s="275"/>
      <c r="CR75" s="275"/>
      <c r="CS75" s="275"/>
      <c r="CT75" s="275"/>
      <c r="CU75" s="275"/>
      <c r="CV75" s="275"/>
      <c r="CW75" s="275"/>
      <c r="CX75" s="275"/>
      <c r="CY75" s="275"/>
      <c r="CZ75" s="275"/>
      <c r="DA75" s="275"/>
    </row>
    <row r="76" spans="1:105" s="45" customFormat="1" ht="3" hidden="1" customHeight="1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</row>
    <row r="77" spans="1:105" s="45" customFormat="1" ht="15" hidden="1" customHeight="1" x14ac:dyDescent="0.2">
      <c r="A77" s="275" t="s">
        <v>124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5"/>
      <c r="AK77" s="275"/>
      <c r="AL77" s="275"/>
      <c r="AM77" s="275"/>
      <c r="AN77" s="275"/>
      <c r="AO77" s="275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  <c r="BE77" s="276"/>
      <c r="BF77" s="276"/>
      <c r="BG77" s="276"/>
      <c r="BH77" s="276"/>
      <c r="BI77" s="276"/>
      <c r="BJ77" s="276"/>
      <c r="BK77" s="276"/>
      <c r="BL77" s="276"/>
      <c r="BM77" s="276"/>
      <c r="BN77" s="276"/>
      <c r="BO77" s="276"/>
      <c r="BP77" s="276"/>
      <c r="BQ77" s="276"/>
      <c r="BR77" s="276"/>
      <c r="BS77" s="276"/>
      <c r="BT77" s="276"/>
      <c r="BU77" s="276"/>
      <c r="BV77" s="276"/>
      <c r="BW77" s="276"/>
      <c r="BX77" s="276"/>
      <c r="BY77" s="276"/>
      <c r="BZ77" s="276"/>
      <c r="CA77" s="276"/>
      <c r="CB77" s="276"/>
      <c r="CC77" s="276"/>
      <c r="CD77" s="276"/>
      <c r="CE77" s="276"/>
      <c r="CF77" s="276"/>
      <c r="CG77" s="276"/>
      <c r="CH77" s="276"/>
      <c r="CI77" s="276"/>
      <c r="CJ77" s="276"/>
      <c r="CK77" s="276"/>
      <c r="CL77" s="276"/>
      <c r="CM77" s="276"/>
      <c r="CN77" s="276"/>
      <c r="CO77" s="276"/>
      <c r="CP77" s="276"/>
      <c r="CQ77" s="276"/>
      <c r="CR77" s="276"/>
      <c r="CS77" s="276"/>
      <c r="CT77" s="276"/>
      <c r="CU77" s="276"/>
      <c r="CV77" s="276"/>
      <c r="CW77" s="276"/>
      <c r="CX77" s="276"/>
      <c r="CY77" s="276"/>
      <c r="CZ77" s="276"/>
      <c r="DA77" s="276"/>
    </row>
    <row r="78" spans="1:105" s="45" customFormat="1" ht="54.75" hidden="1" customHeight="1" x14ac:dyDescent="0.2">
      <c r="A78" s="190" t="s">
        <v>78</v>
      </c>
      <c r="B78" s="191"/>
      <c r="C78" s="191"/>
      <c r="D78" s="191"/>
      <c r="E78" s="191"/>
      <c r="F78" s="191"/>
      <c r="G78" s="192"/>
      <c r="H78" s="190" t="s">
        <v>125</v>
      </c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2"/>
      <c r="BD78" s="190" t="s">
        <v>126</v>
      </c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2"/>
      <c r="BT78" s="190" t="s">
        <v>127</v>
      </c>
      <c r="BU78" s="191"/>
      <c r="BV78" s="191"/>
      <c r="BW78" s="191"/>
      <c r="BX78" s="191"/>
      <c r="BY78" s="191"/>
      <c r="BZ78" s="191"/>
      <c r="CA78" s="191"/>
      <c r="CB78" s="191"/>
      <c r="CC78" s="191"/>
      <c r="CD78" s="192"/>
      <c r="CE78" s="190" t="s">
        <v>128</v>
      </c>
      <c r="CF78" s="191"/>
      <c r="CG78" s="191"/>
      <c r="CH78" s="191"/>
      <c r="CI78" s="191"/>
      <c r="CJ78" s="191"/>
      <c r="CK78" s="191"/>
      <c r="CL78" s="191"/>
      <c r="CM78" s="191"/>
      <c r="CN78" s="191"/>
      <c r="CO78" s="191"/>
      <c r="CP78" s="191"/>
      <c r="CQ78" s="191"/>
      <c r="CR78" s="191"/>
      <c r="CS78" s="191"/>
      <c r="CT78" s="191"/>
      <c r="CU78" s="191"/>
      <c r="CV78" s="191"/>
      <c r="CW78" s="191"/>
      <c r="CX78" s="191"/>
      <c r="CY78" s="191"/>
      <c r="CZ78" s="191"/>
      <c r="DA78" s="192"/>
    </row>
    <row r="79" spans="1:105" s="45" customFormat="1" ht="15" hidden="1" customHeight="1" x14ac:dyDescent="0.2">
      <c r="A79" s="198">
        <v>1</v>
      </c>
      <c r="B79" s="198"/>
      <c r="C79" s="198"/>
      <c r="D79" s="198"/>
      <c r="E79" s="198"/>
      <c r="F79" s="198"/>
      <c r="G79" s="198"/>
      <c r="H79" s="198">
        <v>2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>
        <v>3</v>
      </c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>
        <v>4</v>
      </c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>
        <v>5</v>
      </c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</row>
    <row r="80" spans="1:105" s="45" customFormat="1" ht="15" hidden="1" customHeight="1" x14ac:dyDescent="0.2">
      <c r="A80" s="205"/>
      <c r="B80" s="205"/>
      <c r="C80" s="205"/>
      <c r="D80" s="205"/>
      <c r="E80" s="205"/>
      <c r="F80" s="205"/>
      <c r="G80" s="205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</row>
    <row r="81" spans="1:105" s="45" customFormat="1" ht="15" hidden="1" customHeight="1" x14ac:dyDescent="0.2">
      <c r="A81" s="205"/>
      <c r="B81" s="205"/>
      <c r="C81" s="205"/>
      <c r="D81" s="205"/>
      <c r="E81" s="205"/>
      <c r="F81" s="205"/>
      <c r="G81" s="205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246"/>
      <c r="BZ81" s="246"/>
      <c r="CA81" s="246"/>
      <c r="CB81" s="246"/>
      <c r="CC81" s="246"/>
      <c r="CD81" s="246"/>
      <c r="CE81" s="246"/>
      <c r="CF81" s="246"/>
      <c r="CG81" s="246"/>
      <c r="CH81" s="246"/>
      <c r="CI81" s="246"/>
      <c r="CJ81" s="246"/>
      <c r="CK81" s="246"/>
      <c r="CL81" s="246"/>
      <c r="CM81" s="246"/>
      <c r="CN81" s="246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6"/>
    </row>
    <row r="82" spans="1:105" s="45" customFormat="1" ht="12.75" hidden="1" customHeight="1" x14ac:dyDescent="0.2">
      <c r="A82" s="205"/>
      <c r="B82" s="205"/>
      <c r="C82" s="205"/>
      <c r="D82" s="205"/>
      <c r="E82" s="205"/>
      <c r="F82" s="205"/>
      <c r="G82" s="205"/>
      <c r="H82" s="248" t="s">
        <v>84</v>
      </c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48"/>
      <c r="AG82" s="248"/>
      <c r="AH82" s="248"/>
      <c r="AI82" s="248"/>
      <c r="AJ82" s="248"/>
      <c r="AK82" s="248"/>
      <c r="AL82" s="248"/>
      <c r="AM82" s="248"/>
      <c r="AN82" s="248"/>
      <c r="AO82" s="248"/>
      <c r="AP82" s="248"/>
      <c r="AQ82" s="248"/>
      <c r="AR82" s="248"/>
      <c r="AS82" s="248"/>
      <c r="AT82" s="248"/>
      <c r="AU82" s="248"/>
      <c r="AV82" s="248"/>
      <c r="AW82" s="248"/>
      <c r="AX82" s="248"/>
      <c r="AY82" s="248"/>
      <c r="AZ82" s="248"/>
      <c r="BA82" s="248"/>
      <c r="BB82" s="248"/>
      <c r="BC82" s="249"/>
      <c r="BD82" s="246"/>
      <c r="BE82" s="246"/>
      <c r="BF82" s="246"/>
      <c r="BG82" s="246"/>
      <c r="BH82" s="246"/>
      <c r="BI82" s="246"/>
      <c r="BJ82" s="246"/>
      <c r="BK82" s="246"/>
      <c r="BL82" s="246"/>
      <c r="BM82" s="246"/>
      <c r="BN82" s="246"/>
      <c r="BO82" s="246"/>
      <c r="BP82" s="246"/>
      <c r="BQ82" s="246"/>
      <c r="BR82" s="246"/>
      <c r="BS82" s="246"/>
      <c r="BT82" s="246" t="s">
        <v>85</v>
      </c>
      <c r="BU82" s="246"/>
      <c r="BV82" s="246"/>
      <c r="BW82" s="246"/>
      <c r="BX82" s="246"/>
      <c r="BY82" s="246"/>
      <c r="BZ82" s="246"/>
      <c r="CA82" s="246"/>
      <c r="CB82" s="246"/>
      <c r="CC82" s="246"/>
      <c r="CD82" s="246"/>
      <c r="CE82" s="246"/>
      <c r="CF82" s="246"/>
      <c r="CG82" s="246"/>
      <c r="CH82" s="246"/>
      <c r="CI82" s="246"/>
      <c r="CJ82" s="246"/>
      <c r="CK82" s="246"/>
      <c r="CL82" s="246"/>
      <c r="CM82" s="246"/>
      <c r="CN82" s="246"/>
      <c r="CO82" s="246"/>
      <c r="CP82" s="246"/>
      <c r="CQ82" s="246"/>
      <c r="CR82" s="246"/>
      <c r="CS82" s="246"/>
      <c r="CT82" s="246"/>
      <c r="CU82" s="246"/>
      <c r="CV82" s="246"/>
      <c r="CW82" s="246"/>
      <c r="CX82" s="246"/>
      <c r="CY82" s="246"/>
      <c r="CZ82" s="246"/>
      <c r="DA82" s="246"/>
    </row>
    <row r="83" spans="1:105" s="45" customFormat="1" ht="15" hidden="1" customHeight="1" x14ac:dyDescent="0.2">
      <c r="A83" s="50"/>
      <c r="B83" s="50"/>
      <c r="C83" s="50"/>
      <c r="D83" s="50"/>
      <c r="E83" s="50"/>
      <c r="F83" s="50"/>
      <c r="G83" s="50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</row>
    <row r="84" spans="1:105" s="42" customFormat="1" ht="14.25" hidden="1" x14ac:dyDescent="0.2">
      <c r="A84" s="185" t="s">
        <v>132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</row>
    <row r="85" spans="1:105" ht="6" hidden="1" customHeight="1" x14ac:dyDescent="0.25"/>
    <row r="86" spans="1:105" s="42" customFormat="1" ht="14.25" hidden="1" x14ac:dyDescent="0.2">
      <c r="A86" s="42" t="s">
        <v>133</v>
      </c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</row>
    <row r="87" spans="1:105" s="42" customFormat="1" ht="6" hidden="1" customHeight="1" x14ac:dyDescent="0.2"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</row>
    <row r="88" spans="1:105" s="42" customFormat="1" ht="14.25" hidden="1" x14ac:dyDescent="0.2">
      <c r="A88" s="187" t="s">
        <v>134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</row>
    <row r="89" spans="1:105" ht="10.5" hidden="1" customHeight="1" x14ac:dyDescent="0.25"/>
    <row r="90" spans="1:105" s="43" customFormat="1" ht="45" hidden="1" customHeight="1" x14ac:dyDescent="0.2">
      <c r="A90" s="190" t="s">
        <v>78</v>
      </c>
      <c r="B90" s="191"/>
      <c r="C90" s="191"/>
      <c r="D90" s="191"/>
      <c r="E90" s="191"/>
      <c r="F90" s="191"/>
      <c r="G90" s="192"/>
      <c r="H90" s="190" t="s">
        <v>26</v>
      </c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2"/>
      <c r="BD90" s="190" t="s">
        <v>119</v>
      </c>
      <c r="BE90" s="191"/>
      <c r="BF90" s="191"/>
      <c r="BG90" s="191"/>
      <c r="BH90" s="191"/>
      <c r="BI90" s="191"/>
      <c r="BJ90" s="191"/>
      <c r="BK90" s="191"/>
      <c r="BL90" s="191"/>
      <c r="BM90" s="191"/>
      <c r="BN90" s="191"/>
      <c r="BO90" s="191"/>
      <c r="BP90" s="191"/>
      <c r="BQ90" s="191"/>
      <c r="BR90" s="191"/>
      <c r="BS90" s="192"/>
      <c r="BT90" s="190" t="s">
        <v>120</v>
      </c>
      <c r="BU90" s="191"/>
      <c r="BV90" s="191"/>
      <c r="BW90" s="191"/>
      <c r="BX90" s="191"/>
      <c r="BY90" s="191"/>
      <c r="BZ90" s="191"/>
      <c r="CA90" s="191"/>
      <c r="CB90" s="191"/>
      <c r="CC90" s="191"/>
      <c r="CD90" s="191"/>
      <c r="CE90" s="191"/>
      <c r="CF90" s="191"/>
      <c r="CG90" s="191"/>
      <c r="CH90" s="191"/>
      <c r="CI90" s="192"/>
      <c r="CJ90" s="190" t="s">
        <v>121</v>
      </c>
      <c r="CK90" s="191"/>
      <c r="CL90" s="191"/>
      <c r="CM90" s="191"/>
      <c r="CN90" s="191"/>
      <c r="CO90" s="191"/>
      <c r="CP90" s="191"/>
      <c r="CQ90" s="191"/>
      <c r="CR90" s="191"/>
      <c r="CS90" s="191"/>
      <c r="CT90" s="191"/>
      <c r="CU90" s="191"/>
      <c r="CV90" s="191"/>
      <c r="CW90" s="191"/>
      <c r="CX90" s="191"/>
      <c r="CY90" s="191"/>
      <c r="CZ90" s="191"/>
      <c r="DA90" s="192"/>
    </row>
    <row r="91" spans="1:105" s="44" customFormat="1" ht="12.75" hidden="1" x14ac:dyDescent="0.2">
      <c r="A91" s="198">
        <v>1</v>
      </c>
      <c r="B91" s="198"/>
      <c r="C91" s="198"/>
      <c r="D91" s="198"/>
      <c r="E91" s="198"/>
      <c r="F91" s="198"/>
      <c r="G91" s="198"/>
      <c r="H91" s="198">
        <v>2</v>
      </c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>
        <v>3</v>
      </c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>
        <v>4</v>
      </c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>
        <v>5</v>
      </c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</row>
    <row r="92" spans="1:105" s="45" customFormat="1" ht="15" hidden="1" customHeight="1" x14ac:dyDescent="0.2">
      <c r="A92" s="205"/>
      <c r="B92" s="205"/>
      <c r="C92" s="205"/>
      <c r="D92" s="205"/>
      <c r="E92" s="205"/>
      <c r="F92" s="205"/>
      <c r="G92" s="205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</row>
    <row r="93" spans="1:105" s="45" customFormat="1" ht="15" hidden="1" customHeight="1" x14ac:dyDescent="0.2">
      <c r="A93" s="205"/>
      <c r="B93" s="205"/>
      <c r="C93" s="205"/>
      <c r="D93" s="205"/>
      <c r="E93" s="205"/>
      <c r="F93" s="205"/>
      <c r="G93" s="205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246"/>
      <c r="CB93" s="246"/>
      <c r="CC93" s="246"/>
      <c r="CD93" s="246"/>
      <c r="CE93" s="246"/>
      <c r="CF93" s="246"/>
      <c r="CG93" s="246"/>
      <c r="CH93" s="246"/>
      <c r="CI93" s="246"/>
      <c r="CJ93" s="246"/>
      <c r="CK93" s="246"/>
      <c r="CL93" s="246"/>
      <c r="CM93" s="246"/>
      <c r="CN93" s="246"/>
      <c r="CO93" s="246"/>
      <c r="CP93" s="246"/>
      <c r="CQ93" s="246"/>
      <c r="CR93" s="246"/>
      <c r="CS93" s="246"/>
      <c r="CT93" s="246"/>
      <c r="CU93" s="246"/>
      <c r="CV93" s="246"/>
      <c r="CW93" s="246"/>
      <c r="CX93" s="246"/>
      <c r="CY93" s="246"/>
      <c r="CZ93" s="246"/>
      <c r="DA93" s="246"/>
    </row>
    <row r="94" spans="1:105" s="45" customFormat="1" ht="15" hidden="1" customHeight="1" x14ac:dyDescent="0.2">
      <c r="A94" s="205"/>
      <c r="B94" s="205"/>
      <c r="C94" s="205"/>
      <c r="D94" s="205"/>
      <c r="E94" s="205"/>
      <c r="F94" s="205"/>
      <c r="G94" s="205"/>
      <c r="H94" s="248" t="s">
        <v>84</v>
      </c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9"/>
      <c r="BD94" s="246" t="s">
        <v>85</v>
      </c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 t="s">
        <v>85</v>
      </c>
      <c r="BU94" s="246"/>
      <c r="BV94" s="246"/>
      <c r="BW94" s="246"/>
      <c r="BX94" s="246"/>
      <c r="BY94" s="246"/>
      <c r="BZ94" s="246"/>
      <c r="CA94" s="246"/>
      <c r="CB94" s="246"/>
      <c r="CC94" s="246"/>
      <c r="CD94" s="246"/>
      <c r="CE94" s="246"/>
      <c r="CF94" s="246"/>
      <c r="CG94" s="246"/>
      <c r="CH94" s="246"/>
      <c r="CI94" s="246"/>
      <c r="CJ94" s="246"/>
      <c r="CK94" s="246"/>
      <c r="CL94" s="246"/>
      <c r="CM94" s="246"/>
      <c r="CN94" s="246"/>
      <c r="CO94" s="246"/>
      <c r="CP94" s="246"/>
      <c r="CQ94" s="246"/>
      <c r="CR94" s="246"/>
      <c r="CS94" s="246"/>
      <c r="CT94" s="246"/>
      <c r="CU94" s="246"/>
      <c r="CV94" s="246"/>
      <c r="CW94" s="246"/>
      <c r="CX94" s="246"/>
      <c r="CY94" s="246"/>
      <c r="CZ94" s="246"/>
      <c r="DA94" s="246"/>
    </row>
    <row r="95" spans="1:105" ht="12" hidden="1" customHeight="1" x14ac:dyDescent="0.25"/>
    <row r="96" spans="1:105" s="42" customFormat="1" ht="27" hidden="1" customHeight="1" x14ac:dyDescent="0.2">
      <c r="A96" s="251" t="s">
        <v>135</v>
      </c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  <c r="BB96" s="251"/>
      <c r="BC96" s="251"/>
      <c r="BD96" s="251"/>
      <c r="BE96" s="251"/>
      <c r="BF96" s="251"/>
      <c r="BG96" s="251"/>
      <c r="BH96" s="251"/>
      <c r="BI96" s="251"/>
      <c r="BJ96" s="251"/>
      <c r="BK96" s="251"/>
      <c r="BL96" s="251"/>
      <c r="BM96" s="251"/>
      <c r="BN96" s="251"/>
      <c r="BO96" s="251"/>
      <c r="BP96" s="251"/>
      <c r="BQ96" s="251"/>
      <c r="BR96" s="251"/>
      <c r="BS96" s="251"/>
      <c r="BT96" s="251"/>
      <c r="BU96" s="251"/>
      <c r="BV96" s="251"/>
      <c r="BW96" s="251"/>
      <c r="BX96" s="251"/>
      <c r="BY96" s="251"/>
      <c r="BZ96" s="251"/>
      <c r="CA96" s="251"/>
      <c r="CB96" s="251"/>
      <c r="CC96" s="251"/>
      <c r="CD96" s="251"/>
      <c r="CE96" s="251"/>
      <c r="CF96" s="251"/>
      <c r="CG96" s="251"/>
      <c r="CH96" s="251"/>
      <c r="CI96" s="251"/>
      <c r="CJ96" s="251"/>
      <c r="CK96" s="251"/>
      <c r="CL96" s="251"/>
      <c r="CM96" s="251"/>
      <c r="CN96" s="251"/>
      <c r="CO96" s="251"/>
      <c r="CP96" s="251"/>
      <c r="CQ96" s="251"/>
      <c r="CR96" s="251"/>
      <c r="CS96" s="251"/>
      <c r="CT96" s="251"/>
      <c r="CU96" s="251"/>
      <c r="CV96" s="251"/>
      <c r="CW96" s="251"/>
      <c r="CX96" s="251"/>
      <c r="CY96" s="251"/>
      <c r="CZ96" s="251"/>
      <c r="DA96" s="251"/>
    </row>
    <row r="97" spans="1:105" ht="6" hidden="1" customHeight="1" x14ac:dyDescent="0.25"/>
    <row r="98" spans="1:105" s="42" customFormat="1" ht="14.25" hidden="1" x14ac:dyDescent="0.2">
      <c r="A98" s="42" t="s">
        <v>133</v>
      </c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9"/>
      <c r="BN98" s="189"/>
      <c r="BO98" s="189"/>
      <c r="BP98" s="189"/>
      <c r="BQ98" s="189"/>
      <c r="BR98" s="189"/>
      <c r="BS98" s="189"/>
      <c r="BT98" s="189"/>
      <c r="BU98" s="189"/>
      <c r="BV98" s="189"/>
      <c r="BW98" s="189"/>
      <c r="BX98" s="189"/>
      <c r="BY98" s="189"/>
      <c r="BZ98" s="189"/>
      <c r="CA98" s="189"/>
      <c r="CB98" s="189"/>
      <c r="CC98" s="189"/>
      <c r="CD98" s="189"/>
      <c r="CE98" s="189"/>
      <c r="CF98" s="189"/>
      <c r="CG98" s="189"/>
      <c r="CH98" s="189"/>
      <c r="CI98" s="189"/>
      <c r="CJ98" s="189"/>
      <c r="CK98" s="189"/>
      <c r="CL98" s="189"/>
      <c r="CM98" s="189"/>
      <c r="CN98" s="189"/>
      <c r="CO98" s="189"/>
      <c r="CP98" s="189"/>
      <c r="CQ98" s="189"/>
      <c r="CR98" s="189"/>
      <c r="CS98" s="189"/>
      <c r="CT98" s="189"/>
      <c r="CU98" s="189"/>
      <c r="CV98" s="189"/>
      <c r="CW98" s="189"/>
      <c r="CX98" s="189"/>
      <c r="CY98" s="189"/>
      <c r="CZ98" s="189"/>
      <c r="DA98" s="189"/>
    </row>
    <row r="99" spans="1:105" s="42" customFormat="1" ht="6" hidden="1" customHeight="1" x14ac:dyDescent="0.2"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</row>
    <row r="100" spans="1:105" s="42" customFormat="1" ht="14.25" hidden="1" x14ac:dyDescent="0.2">
      <c r="A100" s="187" t="s">
        <v>134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</row>
    <row r="101" spans="1:105" ht="10.5" hidden="1" customHeight="1" x14ac:dyDescent="0.25"/>
    <row r="102" spans="1:105" s="43" customFormat="1" ht="45" hidden="1" customHeight="1" x14ac:dyDescent="0.2">
      <c r="A102" s="190" t="s">
        <v>78</v>
      </c>
      <c r="B102" s="191"/>
      <c r="C102" s="191"/>
      <c r="D102" s="191"/>
      <c r="E102" s="191"/>
      <c r="F102" s="191"/>
      <c r="G102" s="192"/>
      <c r="H102" s="190" t="s">
        <v>26</v>
      </c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1"/>
      <c r="AT102" s="191"/>
      <c r="AU102" s="191"/>
      <c r="AV102" s="191"/>
      <c r="AW102" s="191"/>
      <c r="AX102" s="191"/>
      <c r="AY102" s="191"/>
      <c r="AZ102" s="191"/>
      <c r="BA102" s="191"/>
      <c r="BB102" s="191"/>
      <c r="BC102" s="192"/>
      <c r="BD102" s="190" t="s">
        <v>119</v>
      </c>
      <c r="BE102" s="191"/>
      <c r="BF102" s="191"/>
      <c r="BG102" s="191"/>
      <c r="BH102" s="191"/>
      <c r="BI102" s="191"/>
      <c r="BJ102" s="191"/>
      <c r="BK102" s="191"/>
      <c r="BL102" s="191"/>
      <c r="BM102" s="191"/>
      <c r="BN102" s="191"/>
      <c r="BO102" s="191"/>
      <c r="BP102" s="191"/>
      <c r="BQ102" s="191"/>
      <c r="BR102" s="191"/>
      <c r="BS102" s="192"/>
      <c r="BT102" s="190" t="s">
        <v>120</v>
      </c>
      <c r="BU102" s="191"/>
      <c r="BV102" s="191"/>
      <c r="BW102" s="191"/>
      <c r="BX102" s="191"/>
      <c r="BY102" s="191"/>
      <c r="BZ102" s="191"/>
      <c r="CA102" s="191"/>
      <c r="CB102" s="191"/>
      <c r="CC102" s="191"/>
      <c r="CD102" s="191"/>
      <c r="CE102" s="191"/>
      <c r="CF102" s="191"/>
      <c r="CG102" s="191"/>
      <c r="CH102" s="191"/>
      <c r="CI102" s="192"/>
      <c r="CJ102" s="190" t="s">
        <v>121</v>
      </c>
      <c r="CK102" s="191"/>
      <c r="CL102" s="191"/>
      <c r="CM102" s="191"/>
      <c r="CN102" s="191"/>
      <c r="CO102" s="191"/>
      <c r="CP102" s="191"/>
      <c r="CQ102" s="191"/>
      <c r="CR102" s="191"/>
      <c r="CS102" s="191"/>
      <c r="CT102" s="191"/>
      <c r="CU102" s="191"/>
      <c r="CV102" s="191"/>
      <c r="CW102" s="191"/>
      <c r="CX102" s="191"/>
      <c r="CY102" s="191"/>
      <c r="CZ102" s="191"/>
      <c r="DA102" s="192"/>
    </row>
    <row r="103" spans="1:105" s="44" customFormat="1" ht="12.75" hidden="1" x14ac:dyDescent="0.2">
      <c r="A103" s="198">
        <v>1</v>
      </c>
      <c r="B103" s="198"/>
      <c r="C103" s="198"/>
      <c r="D103" s="198"/>
      <c r="E103" s="198"/>
      <c r="F103" s="198"/>
      <c r="G103" s="198"/>
      <c r="H103" s="198">
        <v>2</v>
      </c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>
        <v>3</v>
      </c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>
        <v>4</v>
      </c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>
        <v>5</v>
      </c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</row>
    <row r="104" spans="1:105" s="45" customFormat="1" ht="15" hidden="1" customHeight="1" x14ac:dyDescent="0.2">
      <c r="A104" s="205"/>
      <c r="B104" s="205"/>
      <c r="C104" s="205"/>
      <c r="D104" s="205"/>
      <c r="E104" s="205"/>
      <c r="F104" s="205"/>
      <c r="G104" s="205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</row>
    <row r="105" spans="1:105" s="45" customFormat="1" ht="15" hidden="1" customHeight="1" x14ac:dyDescent="0.2">
      <c r="A105" s="205"/>
      <c r="B105" s="205"/>
      <c r="C105" s="205"/>
      <c r="D105" s="205"/>
      <c r="E105" s="205"/>
      <c r="F105" s="205"/>
      <c r="G105" s="205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6"/>
      <c r="BX105" s="246"/>
      <c r="BY105" s="246"/>
      <c r="BZ105" s="246"/>
      <c r="CA105" s="246"/>
      <c r="CB105" s="246"/>
      <c r="CC105" s="246"/>
      <c r="CD105" s="246"/>
      <c r="CE105" s="246"/>
      <c r="CF105" s="246"/>
      <c r="CG105" s="246"/>
      <c r="CH105" s="246"/>
      <c r="CI105" s="246"/>
      <c r="CJ105" s="246"/>
      <c r="CK105" s="246"/>
      <c r="CL105" s="246"/>
      <c r="CM105" s="246"/>
      <c r="CN105" s="246"/>
      <c r="CO105" s="246"/>
      <c r="CP105" s="246"/>
      <c r="CQ105" s="246"/>
      <c r="CR105" s="246"/>
      <c r="CS105" s="246"/>
      <c r="CT105" s="246"/>
      <c r="CU105" s="246"/>
      <c r="CV105" s="246"/>
      <c r="CW105" s="246"/>
      <c r="CX105" s="246"/>
      <c r="CY105" s="246"/>
      <c r="CZ105" s="246"/>
      <c r="DA105" s="246"/>
    </row>
    <row r="106" spans="1:105" s="45" customFormat="1" ht="15" hidden="1" customHeight="1" x14ac:dyDescent="0.2">
      <c r="A106" s="205"/>
      <c r="B106" s="205"/>
      <c r="C106" s="205"/>
      <c r="D106" s="205"/>
      <c r="E106" s="205"/>
      <c r="F106" s="205"/>
      <c r="G106" s="205"/>
      <c r="H106" s="248" t="s">
        <v>84</v>
      </c>
      <c r="I106" s="248"/>
      <c r="J106" s="248"/>
      <c r="K106" s="248"/>
      <c r="L106" s="248"/>
      <c r="M106" s="248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9"/>
      <c r="BD106" s="246" t="s">
        <v>85</v>
      </c>
      <c r="BE106" s="246"/>
      <c r="BF106" s="246"/>
      <c r="BG106" s="246"/>
      <c r="BH106" s="246"/>
      <c r="BI106" s="246"/>
      <c r="BJ106" s="246"/>
      <c r="BK106" s="246"/>
      <c r="BL106" s="246"/>
      <c r="BM106" s="246"/>
      <c r="BN106" s="246"/>
      <c r="BO106" s="246"/>
      <c r="BP106" s="246"/>
      <c r="BQ106" s="246"/>
      <c r="BR106" s="246"/>
      <c r="BS106" s="246"/>
      <c r="BT106" s="246" t="s">
        <v>85</v>
      </c>
      <c r="BU106" s="246"/>
      <c r="BV106" s="246"/>
      <c r="BW106" s="246"/>
      <c r="BX106" s="246"/>
      <c r="BY106" s="246"/>
      <c r="BZ106" s="246"/>
      <c r="CA106" s="246"/>
      <c r="CB106" s="246"/>
      <c r="CC106" s="246"/>
      <c r="CD106" s="246"/>
      <c r="CE106" s="246"/>
      <c r="CF106" s="246"/>
      <c r="CG106" s="246"/>
      <c r="CH106" s="246"/>
      <c r="CI106" s="246"/>
      <c r="CJ106" s="246"/>
      <c r="CK106" s="246"/>
      <c r="CL106" s="246"/>
      <c r="CM106" s="246"/>
      <c r="CN106" s="246"/>
      <c r="CO106" s="246"/>
      <c r="CP106" s="246"/>
      <c r="CQ106" s="246"/>
      <c r="CR106" s="246"/>
      <c r="CS106" s="246"/>
      <c r="CT106" s="246"/>
      <c r="CU106" s="246"/>
      <c r="CV106" s="246"/>
      <c r="CW106" s="246"/>
      <c r="CX106" s="246"/>
      <c r="CY106" s="246"/>
      <c r="CZ106" s="246"/>
      <c r="DA106" s="246"/>
    </row>
    <row r="107" spans="1:105" ht="12" hidden="1" customHeight="1" x14ac:dyDescent="0.25"/>
    <row r="108" spans="1:105" s="42" customFormat="1" ht="14.25" x14ac:dyDescent="0.2">
      <c r="A108" s="185" t="s">
        <v>312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  <c r="AH108" s="185"/>
      <c r="AI108" s="185"/>
      <c r="AJ108" s="185"/>
      <c r="AK108" s="185"/>
      <c r="AL108" s="185"/>
      <c r="AM108" s="185"/>
      <c r="AN108" s="185"/>
      <c r="AO108" s="185"/>
      <c r="AP108" s="185"/>
      <c r="AQ108" s="185"/>
      <c r="AR108" s="185"/>
      <c r="AS108" s="185"/>
      <c r="AT108" s="185"/>
      <c r="AU108" s="185"/>
      <c r="AV108" s="185"/>
      <c r="AW108" s="185"/>
      <c r="AX108" s="185"/>
      <c r="AY108" s="185"/>
      <c r="AZ108" s="185"/>
      <c r="BA108" s="185"/>
      <c r="BB108" s="185"/>
      <c r="BC108" s="185"/>
      <c r="BD108" s="185"/>
      <c r="BE108" s="185"/>
      <c r="BF108" s="185"/>
      <c r="BG108" s="185"/>
      <c r="BH108" s="185"/>
      <c r="BI108" s="185"/>
      <c r="BJ108" s="185"/>
      <c r="BK108" s="185"/>
      <c r="BL108" s="185"/>
      <c r="BM108" s="185"/>
      <c r="BN108" s="185"/>
      <c r="BO108" s="185"/>
      <c r="BP108" s="185"/>
      <c r="BQ108" s="185"/>
      <c r="BR108" s="185"/>
      <c r="BS108" s="185"/>
      <c r="BT108" s="185"/>
      <c r="BU108" s="185"/>
      <c r="BV108" s="185"/>
      <c r="BW108" s="185"/>
      <c r="BX108" s="185"/>
      <c r="BY108" s="185"/>
      <c r="BZ108" s="185"/>
      <c r="CA108" s="185"/>
      <c r="CB108" s="185"/>
      <c r="CC108" s="185"/>
      <c r="CD108" s="185"/>
      <c r="CE108" s="185"/>
      <c r="CF108" s="185"/>
      <c r="CG108" s="185"/>
      <c r="CH108" s="185"/>
      <c r="CI108" s="185"/>
      <c r="CJ108" s="185"/>
      <c r="CK108" s="185"/>
      <c r="CL108" s="185"/>
      <c r="CM108" s="185"/>
      <c r="CN108" s="185"/>
      <c r="CO108" s="185"/>
      <c r="CP108" s="185"/>
      <c r="CQ108" s="185"/>
      <c r="CR108" s="185"/>
      <c r="CS108" s="185"/>
      <c r="CT108" s="185"/>
      <c r="CU108" s="185"/>
      <c r="CV108" s="185"/>
      <c r="CW108" s="185"/>
      <c r="CX108" s="185"/>
      <c r="CY108" s="185"/>
      <c r="CZ108" s="185"/>
      <c r="DA108" s="185"/>
    </row>
    <row r="109" spans="1:105" ht="6" customHeight="1" x14ac:dyDescent="0.25"/>
    <row r="110" spans="1:105" s="42" customFormat="1" ht="26.25" customHeight="1" x14ac:dyDescent="0.2">
      <c r="A110" s="275" t="s">
        <v>136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6"/>
      <c r="BS110" s="276"/>
      <c r="BT110" s="276"/>
      <c r="BU110" s="276"/>
      <c r="BV110" s="276"/>
      <c r="BW110" s="276"/>
      <c r="BX110" s="276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6"/>
    </row>
    <row r="111" spans="1:105" ht="5.25" customHeight="1" x14ac:dyDescent="0.25"/>
    <row r="112" spans="1:105" s="42" customFormat="1" ht="14.25" x14ac:dyDescent="0.2">
      <c r="A112" s="185" t="s">
        <v>313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5"/>
      <c r="BE112" s="185"/>
      <c r="BF112" s="185"/>
      <c r="BG112" s="185"/>
      <c r="BH112" s="185"/>
      <c r="BI112" s="185"/>
      <c r="BJ112" s="185"/>
      <c r="BK112" s="185"/>
      <c r="BL112" s="185"/>
      <c r="BM112" s="185"/>
      <c r="BN112" s="185"/>
      <c r="BO112" s="185"/>
      <c r="BP112" s="185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5"/>
      <c r="CJ112" s="185"/>
      <c r="CK112" s="185"/>
      <c r="CL112" s="185"/>
      <c r="CM112" s="185"/>
      <c r="CN112" s="185"/>
      <c r="CO112" s="185"/>
      <c r="CP112" s="185"/>
      <c r="CQ112" s="185"/>
      <c r="CR112" s="185"/>
      <c r="CS112" s="185"/>
      <c r="CT112" s="185"/>
      <c r="CU112" s="185"/>
      <c r="CV112" s="185"/>
      <c r="CW112" s="185"/>
      <c r="CX112" s="185"/>
      <c r="CY112" s="185"/>
      <c r="CZ112" s="185"/>
      <c r="DA112" s="185"/>
    </row>
    <row r="113" spans="1:105" s="43" customFormat="1" ht="45" customHeight="1" x14ac:dyDescent="0.2">
      <c r="A113" s="202" t="s">
        <v>78</v>
      </c>
      <c r="B113" s="203"/>
      <c r="C113" s="203"/>
      <c r="D113" s="203"/>
      <c r="E113" s="203"/>
      <c r="F113" s="203"/>
      <c r="G113" s="204"/>
      <c r="H113" s="202" t="s">
        <v>125</v>
      </c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4"/>
      <c r="AP113" s="202" t="s">
        <v>137</v>
      </c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4"/>
      <c r="BF113" s="202" t="s">
        <v>138</v>
      </c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3"/>
      <c r="BT113" s="203"/>
      <c r="BU113" s="204"/>
      <c r="BV113" s="202" t="s">
        <v>139</v>
      </c>
      <c r="BW113" s="203"/>
      <c r="BX113" s="203"/>
      <c r="BY113" s="203"/>
      <c r="BZ113" s="203"/>
      <c r="CA113" s="203"/>
      <c r="CB113" s="203"/>
      <c r="CC113" s="203"/>
      <c r="CD113" s="203"/>
      <c r="CE113" s="203"/>
      <c r="CF113" s="203"/>
      <c r="CG113" s="203"/>
      <c r="CH113" s="203"/>
      <c r="CI113" s="203"/>
      <c r="CJ113" s="203"/>
      <c r="CK113" s="204"/>
      <c r="CL113" s="202" t="s">
        <v>83</v>
      </c>
      <c r="CM113" s="203"/>
      <c r="CN113" s="203"/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3"/>
      <c r="CY113" s="203"/>
      <c r="CZ113" s="203"/>
      <c r="DA113" s="204"/>
    </row>
    <row r="114" spans="1:105" s="44" customFormat="1" ht="12.75" x14ac:dyDescent="0.2">
      <c r="A114" s="198">
        <v>1</v>
      </c>
      <c r="B114" s="198"/>
      <c r="C114" s="198"/>
      <c r="D114" s="198"/>
      <c r="E114" s="198"/>
      <c r="F114" s="198"/>
      <c r="G114" s="198"/>
      <c r="H114" s="198">
        <v>2</v>
      </c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>
        <v>3</v>
      </c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>
        <v>4</v>
      </c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>
        <v>5</v>
      </c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>
        <v>6</v>
      </c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</row>
    <row r="115" spans="1:105" s="45" customFormat="1" ht="24.75" customHeight="1" x14ac:dyDescent="0.2">
      <c r="A115" s="205" t="s">
        <v>90</v>
      </c>
      <c r="B115" s="205"/>
      <c r="C115" s="205"/>
      <c r="D115" s="205"/>
      <c r="E115" s="205"/>
      <c r="F115" s="205"/>
      <c r="G115" s="205"/>
      <c r="H115" s="206" t="s">
        <v>140</v>
      </c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46">
        <v>2</v>
      </c>
      <c r="AQ115" s="246"/>
      <c r="AR115" s="246"/>
      <c r="AS115" s="246"/>
      <c r="AT115" s="246"/>
      <c r="AU115" s="246"/>
      <c r="AV115" s="246"/>
      <c r="AW115" s="246"/>
      <c r="AX115" s="246"/>
      <c r="AY115" s="246"/>
      <c r="AZ115" s="246"/>
      <c r="BA115" s="246"/>
      <c r="BB115" s="246"/>
      <c r="BC115" s="246"/>
      <c r="BD115" s="246"/>
      <c r="BE115" s="246"/>
      <c r="BF115" s="246">
        <v>12</v>
      </c>
      <c r="BG115" s="246"/>
      <c r="BH115" s="246"/>
      <c r="BI115" s="246"/>
      <c r="BJ115" s="246"/>
      <c r="BK115" s="246"/>
      <c r="BL115" s="246"/>
      <c r="BM115" s="246"/>
      <c r="BN115" s="246"/>
      <c r="BO115" s="246"/>
      <c r="BP115" s="246"/>
      <c r="BQ115" s="246"/>
      <c r="BR115" s="246"/>
      <c r="BS115" s="246"/>
      <c r="BT115" s="246"/>
      <c r="BU115" s="246"/>
      <c r="BV115" s="247">
        <f>CL115/AP115/BF115</f>
        <v>775</v>
      </c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7"/>
      <c r="CL115" s="247">
        <v>18600</v>
      </c>
      <c r="CM115" s="247"/>
      <c r="CN115" s="247"/>
      <c r="CO115" s="247"/>
      <c r="CP115" s="247"/>
      <c r="CQ115" s="247"/>
      <c r="CR115" s="247"/>
      <c r="CS115" s="247"/>
      <c r="CT115" s="247"/>
      <c r="CU115" s="247"/>
      <c r="CV115" s="247"/>
      <c r="CW115" s="247"/>
      <c r="CX115" s="247"/>
      <c r="CY115" s="247"/>
      <c r="CZ115" s="247"/>
      <c r="DA115" s="247"/>
    </row>
    <row r="116" spans="1:105" s="45" customFormat="1" ht="24.75" customHeight="1" x14ac:dyDescent="0.2">
      <c r="A116" s="271" t="s">
        <v>103</v>
      </c>
      <c r="B116" s="272"/>
      <c r="C116" s="272"/>
      <c r="D116" s="272"/>
      <c r="E116" s="272"/>
      <c r="F116" s="272"/>
      <c r="G116" s="273"/>
      <c r="H116" s="252" t="s">
        <v>141</v>
      </c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74"/>
      <c r="AP116" s="207">
        <v>1</v>
      </c>
      <c r="AQ116" s="208"/>
      <c r="AR116" s="208"/>
      <c r="AS116" s="208"/>
      <c r="AT116" s="208"/>
      <c r="AU116" s="208"/>
      <c r="AV116" s="208"/>
      <c r="AW116" s="208"/>
      <c r="AX116" s="208"/>
      <c r="AY116" s="208"/>
      <c r="AZ116" s="208"/>
      <c r="BA116" s="208"/>
      <c r="BB116" s="208"/>
      <c r="BC116" s="208"/>
      <c r="BD116" s="208"/>
      <c r="BE116" s="209"/>
      <c r="BF116" s="207">
        <v>12</v>
      </c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9"/>
      <c r="BV116" s="210">
        <f>CL116/AP116/BF116</f>
        <v>433.33333333333331</v>
      </c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2"/>
      <c r="CL116" s="210">
        <v>5200</v>
      </c>
      <c r="CM116" s="211"/>
      <c r="CN116" s="211"/>
      <c r="CO116" s="211"/>
      <c r="CP116" s="211"/>
      <c r="CQ116" s="211"/>
      <c r="CR116" s="211"/>
      <c r="CS116" s="211"/>
      <c r="CT116" s="211"/>
      <c r="CU116" s="211"/>
      <c r="CV116" s="211"/>
      <c r="CW116" s="211"/>
      <c r="CX116" s="211"/>
      <c r="CY116" s="211"/>
      <c r="CZ116" s="211"/>
      <c r="DA116" s="212"/>
    </row>
    <row r="117" spans="1:105" s="45" customFormat="1" ht="18.75" customHeight="1" x14ac:dyDescent="0.2">
      <c r="A117" s="205" t="s">
        <v>114</v>
      </c>
      <c r="B117" s="205"/>
      <c r="C117" s="205"/>
      <c r="D117" s="205"/>
      <c r="E117" s="205"/>
      <c r="F117" s="205"/>
      <c r="G117" s="205"/>
      <c r="H117" s="206" t="s">
        <v>142</v>
      </c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46">
        <v>2</v>
      </c>
      <c r="AQ117" s="246"/>
      <c r="AR117" s="246"/>
      <c r="AS117" s="246"/>
      <c r="AT117" s="246"/>
      <c r="AU117" s="246"/>
      <c r="AV117" s="246"/>
      <c r="AW117" s="246"/>
      <c r="AX117" s="246"/>
      <c r="AY117" s="246"/>
      <c r="AZ117" s="246"/>
      <c r="BA117" s="246"/>
      <c r="BB117" s="246"/>
      <c r="BC117" s="246"/>
      <c r="BD117" s="246"/>
      <c r="BE117" s="246"/>
      <c r="BF117" s="246">
        <v>12</v>
      </c>
      <c r="BG117" s="246"/>
      <c r="BH117" s="246"/>
      <c r="BI117" s="246"/>
      <c r="BJ117" s="246"/>
      <c r="BK117" s="246"/>
      <c r="BL117" s="246"/>
      <c r="BM117" s="246"/>
      <c r="BN117" s="246"/>
      <c r="BO117" s="246"/>
      <c r="BP117" s="246"/>
      <c r="BQ117" s="246"/>
      <c r="BR117" s="246"/>
      <c r="BS117" s="246"/>
      <c r="BT117" s="246"/>
      <c r="BU117" s="246"/>
      <c r="BV117" s="247">
        <f>CL117/AP117/BF117</f>
        <v>112.5</v>
      </c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>
        <v>2700</v>
      </c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</row>
    <row r="118" spans="1:105" s="45" customFormat="1" ht="54.75" customHeight="1" x14ac:dyDescent="0.2">
      <c r="A118" s="205" t="s">
        <v>143</v>
      </c>
      <c r="B118" s="205"/>
      <c r="C118" s="205"/>
      <c r="D118" s="205"/>
      <c r="E118" s="205"/>
      <c r="F118" s="205"/>
      <c r="G118" s="205"/>
      <c r="H118" s="206" t="s">
        <v>144</v>
      </c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46">
        <v>1</v>
      </c>
      <c r="AQ118" s="246"/>
      <c r="AR118" s="246"/>
      <c r="AS118" s="246"/>
      <c r="AT118" s="246"/>
      <c r="AU118" s="246"/>
      <c r="AV118" s="246"/>
      <c r="AW118" s="246"/>
      <c r="AX118" s="246"/>
      <c r="AY118" s="246"/>
      <c r="AZ118" s="246"/>
      <c r="BA118" s="246"/>
      <c r="BB118" s="246"/>
      <c r="BC118" s="246"/>
      <c r="BD118" s="246"/>
      <c r="BE118" s="246"/>
      <c r="BF118" s="246">
        <v>12</v>
      </c>
      <c r="BG118" s="246"/>
      <c r="BH118" s="246"/>
      <c r="BI118" s="246"/>
      <c r="BJ118" s="246"/>
      <c r="BK118" s="246"/>
      <c r="BL118" s="246"/>
      <c r="BM118" s="246"/>
      <c r="BN118" s="246"/>
      <c r="BO118" s="246"/>
      <c r="BP118" s="246"/>
      <c r="BQ118" s="246"/>
      <c r="BR118" s="246"/>
      <c r="BS118" s="246"/>
      <c r="BT118" s="246"/>
      <c r="BU118" s="246"/>
      <c r="BV118" s="247">
        <f>CL118/AP118/BF118</f>
        <v>5700</v>
      </c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>
        <v>68400</v>
      </c>
      <c r="CM118" s="247"/>
      <c r="CN118" s="247"/>
      <c r="CO118" s="247"/>
      <c r="CP118" s="247"/>
      <c r="CQ118" s="247"/>
      <c r="CR118" s="247"/>
      <c r="CS118" s="247"/>
      <c r="CT118" s="247"/>
      <c r="CU118" s="247"/>
      <c r="CV118" s="247"/>
      <c r="CW118" s="247"/>
      <c r="CX118" s="247"/>
      <c r="CY118" s="247"/>
      <c r="CZ118" s="247"/>
      <c r="DA118" s="247"/>
    </row>
    <row r="119" spans="1:105" s="45" customFormat="1" ht="35.25" customHeight="1" x14ac:dyDescent="0.2">
      <c r="A119" s="205" t="s">
        <v>145</v>
      </c>
      <c r="B119" s="205"/>
      <c r="C119" s="205"/>
      <c r="D119" s="205"/>
      <c r="E119" s="205"/>
      <c r="F119" s="205"/>
      <c r="G119" s="205"/>
      <c r="H119" s="206" t="s">
        <v>146</v>
      </c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46">
        <v>1</v>
      </c>
      <c r="AQ119" s="246"/>
      <c r="AR119" s="246"/>
      <c r="AS119" s="246"/>
      <c r="AT119" s="246"/>
      <c r="AU119" s="246"/>
      <c r="AV119" s="246"/>
      <c r="AW119" s="246"/>
      <c r="AX119" s="246"/>
      <c r="AY119" s="246"/>
      <c r="AZ119" s="246"/>
      <c r="BA119" s="246"/>
      <c r="BB119" s="246"/>
      <c r="BC119" s="246"/>
      <c r="BD119" s="246"/>
      <c r="BE119" s="246"/>
      <c r="BF119" s="246">
        <v>12</v>
      </c>
      <c r="BG119" s="246"/>
      <c r="BH119" s="246"/>
      <c r="BI119" s="246"/>
      <c r="BJ119" s="246"/>
      <c r="BK119" s="246"/>
      <c r="BL119" s="246"/>
      <c r="BM119" s="246"/>
      <c r="BN119" s="246"/>
      <c r="BO119" s="246"/>
      <c r="BP119" s="246"/>
      <c r="BQ119" s="246"/>
      <c r="BR119" s="246"/>
      <c r="BS119" s="246"/>
      <c r="BT119" s="246"/>
      <c r="BU119" s="246"/>
      <c r="BV119" s="247">
        <v>3100</v>
      </c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>
        <v>37200</v>
      </c>
      <c r="CM119" s="247"/>
      <c r="CN119" s="247"/>
      <c r="CO119" s="247"/>
      <c r="CP119" s="247"/>
      <c r="CQ119" s="247"/>
      <c r="CR119" s="247"/>
      <c r="CS119" s="247"/>
      <c r="CT119" s="247"/>
      <c r="CU119" s="247"/>
      <c r="CV119" s="247"/>
      <c r="CW119" s="247"/>
      <c r="CX119" s="247"/>
      <c r="CY119" s="247"/>
      <c r="CZ119" s="247"/>
      <c r="DA119" s="247"/>
    </row>
    <row r="120" spans="1:105" s="45" customFormat="1" ht="15" customHeight="1" x14ac:dyDescent="0.2">
      <c r="A120" s="205"/>
      <c r="B120" s="205"/>
      <c r="C120" s="205"/>
      <c r="D120" s="205"/>
      <c r="E120" s="205"/>
      <c r="F120" s="205"/>
      <c r="G120" s="205"/>
      <c r="H120" s="268" t="s">
        <v>147</v>
      </c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70"/>
      <c r="AP120" s="246" t="s">
        <v>85</v>
      </c>
      <c r="AQ120" s="246"/>
      <c r="AR120" s="246"/>
      <c r="AS120" s="246"/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246" t="s">
        <v>85</v>
      </c>
      <c r="BG120" s="246"/>
      <c r="BH120" s="246"/>
      <c r="BI120" s="246"/>
      <c r="BJ120" s="246"/>
      <c r="BK120" s="246"/>
      <c r="BL120" s="246"/>
      <c r="BM120" s="246"/>
      <c r="BN120" s="246"/>
      <c r="BO120" s="246"/>
      <c r="BP120" s="246"/>
      <c r="BQ120" s="246"/>
      <c r="BR120" s="246"/>
      <c r="BS120" s="246"/>
      <c r="BT120" s="246"/>
      <c r="BU120" s="246"/>
      <c r="BV120" s="246" t="s">
        <v>85</v>
      </c>
      <c r="BW120" s="246"/>
      <c r="BX120" s="246"/>
      <c r="BY120" s="246"/>
      <c r="BZ120" s="246"/>
      <c r="CA120" s="246"/>
      <c r="CB120" s="246"/>
      <c r="CC120" s="246"/>
      <c r="CD120" s="246"/>
      <c r="CE120" s="246"/>
      <c r="CF120" s="246"/>
      <c r="CG120" s="246"/>
      <c r="CH120" s="246"/>
      <c r="CI120" s="246"/>
      <c r="CJ120" s="246"/>
      <c r="CK120" s="246"/>
      <c r="CL120" s="250">
        <v>132100</v>
      </c>
      <c r="CM120" s="250"/>
      <c r="CN120" s="250"/>
      <c r="CO120" s="250"/>
      <c r="CP120" s="250"/>
      <c r="CQ120" s="250"/>
      <c r="CR120" s="250"/>
      <c r="CS120" s="250"/>
      <c r="CT120" s="250"/>
      <c r="CU120" s="250"/>
      <c r="CV120" s="250"/>
      <c r="CW120" s="250"/>
      <c r="CX120" s="250"/>
      <c r="CY120" s="250"/>
      <c r="CZ120" s="250"/>
      <c r="DA120" s="250"/>
    </row>
    <row r="121" spans="1:105" ht="10.5" customHeight="1" x14ac:dyDescent="0.25"/>
    <row r="122" spans="1:105" s="42" customFormat="1" ht="14.25" x14ac:dyDescent="0.2">
      <c r="A122" s="185" t="s">
        <v>311</v>
      </c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  <c r="AH122" s="185"/>
      <c r="AI122" s="185"/>
      <c r="AJ122" s="185"/>
      <c r="AK122" s="185"/>
      <c r="AL122" s="185"/>
      <c r="AM122" s="185"/>
      <c r="AN122" s="185"/>
      <c r="AO122" s="185"/>
      <c r="AP122" s="185"/>
      <c r="AQ122" s="185"/>
      <c r="AR122" s="185"/>
      <c r="AS122" s="185"/>
      <c r="AT122" s="185"/>
      <c r="AU122" s="185"/>
      <c r="AV122" s="185"/>
      <c r="AW122" s="185"/>
      <c r="AX122" s="185"/>
      <c r="AY122" s="185"/>
      <c r="AZ122" s="185"/>
      <c r="BA122" s="185"/>
      <c r="BB122" s="185"/>
      <c r="BC122" s="185"/>
      <c r="BD122" s="185"/>
      <c r="BE122" s="185"/>
      <c r="BF122" s="185"/>
      <c r="BG122" s="185"/>
      <c r="BH122" s="185"/>
      <c r="BI122" s="185"/>
      <c r="BJ122" s="185"/>
      <c r="BK122" s="185"/>
      <c r="BL122" s="185"/>
      <c r="BM122" s="185"/>
      <c r="BN122" s="185"/>
      <c r="BO122" s="185"/>
      <c r="BP122" s="185"/>
      <c r="BQ122" s="185"/>
      <c r="BR122" s="185"/>
      <c r="BS122" s="185"/>
      <c r="BT122" s="185"/>
      <c r="BU122" s="185"/>
      <c r="BV122" s="185"/>
      <c r="BW122" s="185"/>
      <c r="BX122" s="185"/>
      <c r="BY122" s="185"/>
      <c r="BZ122" s="185"/>
      <c r="CA122" s="185"/>
      <c r="CB122" s="185"/>
      <c r="CC122" s="185"/>
      <c r="CD122" s="185"/>
      <c r="CE122" s="185"/>
      <c r="CF122" s="185"/>
      <c r="CG122" s="185"/>
      <c r="CH122" s="185"/>
      <c r="CI122" s="185"/>
      <c r="CJ122" s="185"/>
      <c r="CK122" s="185"/>
      <c r="CL122" s="185"/>
      <c r="CM122" s="185"/>
      <c r="CN122" s="185"/>
      <c r="CO122" s="185"/>
      <c r="CP122" s="185"/>
      <c r="CQ122" s="185"/>
      <c r="CR122" s="185"/>
      <c r="CS122" s="185"/>
      <c r="CT122" s="185"/>
      <c r="CU122" s="185"/>
      <c r="CV122" s="185"/>
      <c r="CW122" s="185"/>
      <c r="CX122" s="185"/>
      <c r="CY122" s="185"/>
      <c r="CZ122" s="185"/>
      <c r="DA122" s="185"/>
    </row>
    <row r="123" spans="1:105" ht="10.5" customHeight="1" x14ac:dyDescent="0.25"/>
    <row r="124" spans="1:105" s="43" customFormat="1" ht="51" customHeight="1" x14ac:dyDescent="0.2">
      <c r="A124" s="190" t="s">
        <v>78</v>
      </c>
      <c r="B124" s="191"/>
      <c r="C124" s="191"/>
      <c r="D124" s="191"/>
      <c r="E124" s="191"/>
      <c r="F124" s="191"/>
      <c r="G124" s="192"/>
      <c r="H124" s="190" t="s">
        <v>125</v>
      </c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91"/>
      <c r="Z124" s="191"/>
      <c r="AA124" s="191"/>
      <c r="AB124" s="191"/>
      <c r="AC124" s="191"/>
      <c r="AD124" s="191"/>
      <c r="AE124" s="191"/>
      <c r="AF124" s="191"/>
      <c r="AG124" s="191"/>
      <c r="AH124" s="191"/>
      <c r="AI124" s="191"/>
      <c r="AJ124" s="191"/>
      <c r="AK124" s="191"/>
      <c r="AL124" s="191"/>
      <c r="AM124" s="191"/>
      <c r="AN124" s="191"/>
      <c r="AO124" s="191"/>
      <c r="AP124" s="191"/>
      <c r="AQ124" s="191"/>
      <c r="AR124" s="191"/>
      <c r="AS124" s="191"/>
      <c r="AT124" s="191"/>
      <c r="AU124" s="191"/>
      <c r="AV124" s="191"/>
      <c r="AW124" s="191"/>
      <c r="AX124" s="191"/>
      <c r="AY124" s="191"/>
      <c r="AZ124" s="191"/>
      <c r="BA124" s="191"/>
      <c r="BB124" s="191"/>
      <c r="BC124" s="192"/>
      <c r="BD124" s="190" t="s">
        <v>148</v>
      </c>
      <c r="BE124" s="191"/>
      <c r="BF124" s="191"/>
      <c r="BG124" s="191"/>
      <c r="BH124" s="191"/>
      <c r="BI124" s="191"/>
      <c r="BJ124" s="191"/>
      <c r="BK124" s="191"/>
      <c r="BL124" s="191"/>
      <c r="BM124" s="191"/>
      <c r="BN124" s="191"/>
      <c r="BO124" s="191"/>
      <c r="BP124" s="191"/>
      <c r="BQ124" s="191"/>
      <c r="BR124" s="191"/>
      <c r="BS124" s="192"/>
      <c r="BT124" s="190" t="s">
        <v>149</v>
      </c>
      <c r="BU124" s="191"/>
      <c r="BV124" s="191"/>
      <c r="BW124" s="191"/>
      <c r="BX124" s="191"/>
      <c r="BY124" s="191"/>
      <c r="BZ124" s="191"/>
      <c r="CA124" s="191"/>
      <c r="CB124" s="191"/>
      <c r="CC124" s="191"/>
      <c r="CD124" s="191"/>
      <c r="CE124" s="191"/>
      <c r="CF124" s="191"/>
      <c r="CG124" s="191"/>
      <c r="CH124" s="191"/>
      <c r="CI124" s="192"/>
      <c r="CJ124" s="190" t="s">
        <v>150</v>
      </c>
      <c r="CK124" s="191"/>
      <c r="CL124" s="191"/>
      <c r="CM124" s="191"/>
      <c r="CN124" s="191"/>
      <c r="CO124" s="191"/>
      <c r="CP124" s="191"/>
      <c r="CQ124" s="191"/>
      <c r="CR124" s="191"/>
      <c r="CS124" s="191"/>
      <c r="CT124" s="191"/>
      <c r="CU124" s="191"/>
      <c r="CV124" s="191"/>
      <c r="CW124" s="191"/>
      <c r="CX124" s="191"/>
      <c r="CY124" s="191"/>
      <c r="CZ124" s="191"/>
      <c r="DA124" s="192"/>
    </row>
    <row r="125" spans="1:105" s="44" customFormat="1" ht="12.75" x14ac:dyDescent="0.2">
      <c r="A125" s="198">
        <v>1</v>
      </c>
      <c r="B125" s="198"/>
      <c r="C125" s="198"/>
      <c r="D125" s="198"/>
      <c r="E125" s="198"/>
      <c r="F125" s="198"/>
      <c r="G125" s="198"/>
      <c r="H125" s="198">
        <v>2</v>
      </c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>
        <v>3</v>
      </c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>
        <v>4</v>
      </c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>
        <v>5</v>
      </c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</row>
    <row r="126" spans="1:105" s="45" customFormat="1" ht="15" customHeight="1" x14ac:dyDescent="0.2">
      <c r="A126" s="205" t="s">
        <v>90</v>
      </c>
      <c r="B126" s="205"/>
      <c r="C126" s="205"/>
      <c r="D126" s="205"/>
      <c r="E126" s="205"/>
      <c r="F126" s="205"/>
      <c r="G126" s="205"/>
      <c r="H126" s="206" t="s">
        <v>151</v>
      </c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  <c r="AQ126" s="206"/>
      <c r="AR126" s="206"/>
      <c r="AS126" s="206"/>
      <c r="AT126" s="206"/>
      <c r="AU126" s="206"/>
      <c r="AV126" s="206"/>
      <c r="AW126" s="206"/>
      <c r="AX126" s="206"/>
      <c r="AY126" s="206"/>
      <c r="AZ126" s="206"/>
      <c r="BA126" s="206"/>
      <c r="BB126" s="206"/>
      <c r="BC126" s="206"/>
      <c r="BD126" s="246">
        <v>12</v>
      </c>
      <c r="BE126" s="246"/>
      <c r="BF126" s="246"/>
      <c r="BG126" s="246"/>
      <c r="BH126" s="246"/>
      <c r="BI126" s="246"/>
      <c r="BJ126" s="246"/>
      <c r="BK126" s="246"/>
      <c r="BL126" s="246"/>
      <c r="BM126" s="246"/>
      <c r="BN126" s="246"/>
      <c r="BO126" s="246"/>
      <c r="BP126" s="246"/>
      <c r="BQ126" s="246"/>
      <c r="BR126" s="246"/>
      <c r="BS126" s="246"/>
      <c r="BT126" s="247">
        <v>2900</v>
      </c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247"/>
      <c r="CG126" s="247"/>
      <c r="CH126" s="247"/>
      <c r="CI126" s="247"/>
      <c r="CJ126" s="247">
        <v>34800</v>
      </c>
      <c r="CK126" s="247"/>
      <c r="CL126" s="247"/>
      <c r="CM126" s="247"/>
      <c r="CN126" s="247"/>
      <c r="CO126" s="247"/>
      <c r="CP126" s="247"/>
      <c r="CQ126" s="247"/>
      <c r="CR126" s="247"/>
      <c r="CS126" s="247"/>
      <c r="CT126" s="247"/>
      <c r="CU126" s="247"/>
      <c r="CV126" s="247"/>
      <c r="CW126" s="247"/>
      <c r="CX126" s="247"/>
      <c r="CY126" s="247"/>
      <c r="CZ126" s="247"/>
      <c r="DA126" s="247"/>
    </row>
    <row r="127" spans="1:105" s="45" customFormat="1" ht="15" hidden="1" customHeight="1" x14ac:dyDescent="0.2">
      <c r="A127" s="205"/>
      <c r="B127" s="205"/>
      <c r="C127" s="205"/>
      <c r="D127" s="205"/>
      <c r="E127" s="205"/>
      <c r="F127" s="205"/>
      <c r="G127" s="205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  <c r="AQ127" s="206"/>
      <c r="AR127" s="206"/>
      <c r="AS127" s="206"/>
      <c r="AT127" s="206"/>
      <c r="AU127" s="206"/>
      <c r="AV127" s="206"/>
      <c r="AW127" s="206"/>
      <c r="AX127" s="206"/>
      <c r="AY127" s="206"/>
      <c r="AZ127" s="206"/>
      <c r="BA127" s="206"/>
      <c r="BB127" s="206"/>
      <c r="BC127" s="206"/>
      <c r="BD127" s="246"/>
      <c r="BE127" s="246"/>
      <c r="BF127" s="246"/>
      <c r="BG127" s="246"/>
      <c r="BH127" s="246"/>
      <c r="BI127" s="246"/>
      <c r="BJ127" s="246"/>
      <c r="BK127" s="246"/>
      <c r="BL127" s="246"/>
      <c r="BM127" s="246"/>
      <c r="BN127" s="246"/>
      <c r="BO127" s="246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</row>
    <row r="128" spans="1:105" s="45" customFormat="1" ht="15" customHeight="1" x14ac:dyDescent="0.2">
      <c r="A128" s="205"/>
      <c r="B128" s="205"/>
      <c r="C128" s="205"/>
      <c r="D128" s="205"/>
      <c r="E128" s="205"/>
      <c r="F128" s="205"/>
      <c r="G128" s="205"/>
      <c r="H128" s="248" t="s">
        <v>84</v>
      </c>
      <c r="I128" s="248"/>
      <c r="J128" s="248"/>
      <c r="K128" s="248"/>
      <c r="L128" s="248"/>
      <c r="M128" s="248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  <c r="AA128" s="248"/>
      <c r="AB128" s="248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248"/>
      <c r="AM128" s="248"/>
      <c r="AN128" s="248"/>
      <c r="AO128" s="248"/>
      <c r="AP128" s="248"/>
      <c r="AQ128" s="248"/>
      <c r="AR128" s="248"/>
      <c r="AS128" s="248"/>
      <c r="AT128" s="248"/>
      <c r="AU128" s="248"/>
      <c r="AV128" s="248"/>
      <c r="AW128" s="248"/>
      <c r="AX128" s="248"/>
      <c r="AY128" s="248"/>
      <c r="AZ128" s="248"/>
      <c r="BA128" s="248"/>
      <c r="BB128" s="248"/>
      <c r="BC128" s="249"/>
      <c r="BD128" s="246"/>
      <c r="BE128" s="246"/>
      <c r="BF128" s="246"/>
      <c r="BG128" s="246"/>
      <c r="BH128" s="246"/>
      <c r="BI128" s="246"/>
      <c r="BJ128" s="246"/>
      <c r="BK128" s="246"/>
      <c r="BL128" s="246"/>
      <c r="BM128" s="246"/>
      <c r="BN128" s="246"/>
      <c r="BO128" s="246"/>
      <c r="BP128" s="246"/>
      <c r="BQ128" s="246"/>
      <c r="BR128" s="246"/>
      <c r="BS128" s="246"/>
      <c r="BT128" s="246"/>
      <c r="BU128" s="246"/>
      <c r="BV128" s="246"/>
      <c r="BW128" s="246"/>
      <c r="BX128" s="246"/>
      <c r="BY128" s="246"/>
      <c r="BZ128" s="246"/>
      <c r="CA128" s="246"/>
      <c r="CB128" s="246"/>
      <c r="CC128" s="246"/>
      <c r="CD128" s="246"/>
      <c r="CE128" s="246"/>
      <c r="CF128" s="246"/>
      <c r="CG128" s="246"/>
      <c r="CH128" s="246"/>
      <c r="CI128" s="246"/>
      <c r="CJ128" s="250">
        <v>34800</v>
      </c>
      <c r="CK128" s="250"/>
      <c r="CL128" s="250"/>
      <c r="CM128" s="250"/>
      <c r="CN128" s="250"/>
      <c r="CO128" s="250"/>
      <c r="CP128" s="250"/>
      <c r="CQ128" s="250"/>
      <c r="CR128" s="250"/>
      <c r="CS128" s="250"/>
      <c r="CT128" s="250"/>
      <c r="CU128" s="250"/>
      <c r="CV128" s="250"/>
      <c r="CW128" s="250"/>
      <c r="CX128" s="250"/>
      <c r="CY128" s="250"/>
      <c r="CZ128" s="250"/>
      <c r="DA128" s="250"/>
    </row>
    <row r="129" spans="1:105" ht="10.5" customHeight="1" x14ac:dyDescent="0.25"/>
    <row r="130" spans="1:105" s="42" customFormat="1" ht="14.25" x14ac:dyDescent="0.2">
      <c r="A130" s="185" t="s">
        <v>314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85"/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  <c r="AF130" s="185"/>
      <c r="AG130" s="185"/>
      <c r="AH130" s="185"/>
      <c r="AI130" s="185"/>
      <c r="AJ130" s="185"/>
      <c r="AK130" s="185"/>
      <c r="AL130" s="185"/>
      <c r="AM130" s="185"/>
      <c r="AN130" s="185"/>
      <c r="AO130" s="185"/>
      <c r="AP130" s="185"/>
      <c r="AQ130" s="185"/>
      <c r="AR130" s="185"/>
      <c r="AS130" s="185"/>
      <c r="AT130" s="185"/>
      <c r="AU130" s="185"/>
      <c r="AV130" s="185"/>
      <c r="AW130" s="185"/>
      <c r="AX130" s="185"/>
      <c r="AY130" s="185"/>
      <c r="AZ130" s="185"/>
      <c r="BA130" s="185"/>
      <c r="BB130" s="185"/>
      <c r="BC130" s="185"/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5"/>
      <c r="BU130" s="185"/>
      <c r="BV130" s="185"/>
      <c r="BW130" s="185"/>
      <c r="BX130" s="185"/>
      <c r="BY130" s="185"/>
      <c r="BZ130" s="185"/>
      <c r="CA130" s="185"/>
      <c r="CB130" s="185"/>
      <c r="CC130" s="185"/>
      <c r="CD130" s="185"/>
      <c r="CE130" s="185"/>
      <c r="CF130" s="185"/>
      <c r="CG130" s="185"/>
      <c r="CH130" s="185"/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185"/>
      <c r="CU130" s="185"/>
      <c r="CV130" s="185"/>
      <c r="CW130" s="185"/>
      <c r="CX130" s="185"/>
      <c r="CY130" s="185"/>
      <c r="CZ130" s="185"/>
      <c r="DA130" s="185"/>
    </row>
    <row r="131" spans="1:105" ht="10.5" customHeight="1" x14ac:dyDescent="0.25"/>
    <row r="132" spans="1:105" s="43" customFormat="1" ht="45" customHeight="1" x14ac:dyDescent="0.2">
      <c r="A132" s="202" t="s">
        <v>78</v>
      </c>
      <c r="B132" s="203"/>
      <c r="C132" s="203"/>
      <c r="D132" s="203"/>
      <c r="E132" s="203"/>
      <c r="F132" s="203"/>
      <c r="G132" s="204"/>
      <c r="H132" s="263" t="s">
        <v>26</v>
      </c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5"/>
      <c r="AH132" s="263" t="s">
        <v>152</v>
      </c>
      <c r="AI132" s="264"/>
      <c r="AJ132" s="264"/>
      <c r="AK132" s="264"/>
      <c r="AL132" s="264"/>
      <c r="AM132" s="264"/>
      <c r="AN132" s="264"/>
      <c r="AO132" s="265"/>
      <c r="AP132" s="202" t="s">
        <v>153</v>
      </c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4"/>
      <c r="BF132" s="202" t="s">
        <v>154</v>
      </c>
      <c r="BG132" s="203"/>
      <c r="BH132" s="203"/>
      <c r="BI132" s="203"/>
      <c r="BJ132" s="203"/>
      <c r="BK132" s="203"/>
      <c r="BL132" s="203"/>
      <c r="BM132" s="203"/>
      <c r="BN132" s="203"/>
      <c r="BO132" s="203"/>
      <c r="BP132" s="203"/>
      <c r="BQ132" s="203"/>
      <c r="BR132" s="203"/>
      <c r="BS132" s="203"/>
      <c r="BT132" s="203"/>
      <c r="BU132" s="204"/>
      <c r="BV132" s="202" t="s">
        <v>155</v>
      </c>
      <c r="BW132" s="203"/>
      <c r="BX132" s="203"/>
      <c r="BY132" s="203"/>
      <c r="BZ132" s="203"/>
      <c r="CA132" s="203"/>
      <c r="CB132" s="203"/>
      <c r="CC132" s="203"/>
      <c r="CD132" s="203"/>
      <c r="CE132" s="203"/>
      <c r="CF132" s="203"/>
      <c r="CG132" s="203"/>
      <c r="CH132" s="203"/>
      <c r="CI132" s="203"/>
      <c r="CJ132" s="203"/>
      <c r="CK132" s="204"/>
      <c r="CL132" s="202" t="s">
        <v>156</v>
      </c>
      <c r="CM132" s="203"/>
      <c r="CN132" s="203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3"/>
      <c r="CY132" s="203"/>
      <c r="CZ132" s="203"/>
      <c r="DA132" s="204"/>
    </row>
    <row r="133" spans="1:105" s="44" customFormat="1" ht="12.75" x14ac:dyDescent="0.2">
      <c r="A133" s="198">
        <v>1</v>
      </c>
      <c r="B133" s="198"/>
      <c r="C133" s="198"/>
      <c r="D133" s="198"/>
      <c r="E133" s="198"/>
      <c r="F133" s="198"/>
      <c r="G133" s="198"/>
      <c r="H133" s="263">
        <v>2</v>
      </c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5"/>
      <c r="AH133" s="263">
        <v>3</v>
      </c>
      <c r="AI133" s="264"/>
      <c r="AJ133" s="264"/>
      <c r="AK133" s="264"/>
      <c r="AL133" s="264"/>
      <c r="AM133" s="264"/>
      <c r="AN133" s="264"/>
      <c r="AO133" s="265"/>
      <c r="AP133" s="198">
        <v>4</v>
      </c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>
        <v>5</v>
      </c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>
        <v>6</v>
      </c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>
        <v>7</v>
      </c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</row>
    <row r="134" spans="1:105" s="44" customFormat="1" ht="12.75" x14ac:dyDescent="0.2">
      <c r="A134" s="198">
        <v>1</v>
      </c>
      <c r="B134" s="198"/>
      <c r="C134" s="198"/>
      <c r="D134" s="198"/>
      <c r="E134" s="198"/>
      <c r="F134" s="198"/>
      <c r="G134" s="198"/>
      <c r="H134" s="260" t="s">
        <v>157</v>
      </c>
      <c r="I134" s="261"/>
      <c r="J134" s="261"/>
      <c r="K134" s="261"/>
      <c r="L134" s="261"/>
      <c r="M134" s="261"/>
      <c r="N134" s="261"/>
      <c r="O134" s="261"/>
      <c r="P134" s="261"/>
      <c r="Q134" s="261"/>
      <c r="R134" s="261"/>
      <c r="S134" s="261"/>
      <c r="T134" s="261"/>
      <c r="U134" s="261"/>
      <c r="V134" s="261"/>
      <c r="W134" s="261"/>
      <c r="X134" s="261"/>
      <c r="Y134" s="261"/>
      <c r="Z134" s="261"/>
      <c r="AA134" s="261"/>
      <c r="AB134" s="261"/>
      <c r="AC134" s="261"/>
      <c r="AD134" s="261"/>
      <c r="AE134" s="261"/>
      <c r="AF134" s="261"/>
      <c r="AG134" s="262"/>
      <c r="AH134" s="263" t="s">
        <v>158</v>
      </c>
      <c r="AI134" s="264"/>
      <c r="AJ134" s="264"/>
      <c r="AK134" s="264"/>
      <c r="AL134" s="264"/>
      <c r="AM134" s="264"/>
      <c r="AN134" s="264"/>
      <c r="AO134" s="265"/>
      <c r="AP134" s="198">
        <v>477.34</v>
      </c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267">
        <f>CL134/AP134/1000</f>
        <v>2.2897724892110447</v>
      </c>
      <c r="BG134" s="267"/>
      <c r="BH134" s="267"/>
      <c r="BI134" s="267"/>
      <c r="BJ134" s="267"/>
      <c r="BK134" s="267"/>
      <c r="BL134" s="267"/>
      <c r="BM134" s="267"/>
      <c r="BN134" s="267"/>
      <c r="BO134" s="267"/>
      <c r="BP134" s="267"/>
      <c r="BQ134" s="267"/>
      <c r="BR134" s="267"/>
      <c r="BS134" s="267"/>
      <c r="BT134" s="267"/>
      <c r="BU134" s="267"/>
      <c r="BV134" s="198">
        <v>1</v>
      </c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267">
        <v>1093000</v>
      </c>
      <c r="CM134" s="267"/>
      <c r="CN134" s="267"/>
      <c r="CO134" s="267"/>
      <c r="CP134" s="267"/>
      <c r="CQ134" s="267"/>
      <c r="CR134" s="267"/>
      <c r="CS134" s="267"/>
      <c r="CT134" s="267"/>
      <c r="CU134" s="267"/>
      <c r="CV134" s="267"/>
      <c r="CW134" s="267"/>
      <c r="CX134" s="267"/>
      <c r="CY134" s="267"/>
      <c r="CZ134" s="267"/>
      <c r="DA134" s="267"/>
    </row>
    <row r="135" spans="1:105" s="44" customFormat="1" ht="12.75" x14ac:dyDescent="0.2">
      <c r="A135" s="205" t="s">
        <v>103</v>
      </c>
      <c r="B135" s="205"/>
      <c r="C135" s="205"/>
      <c r="D135" s="205"/>
      <c r="E135" s="205"/>
      <c r="F135" s="205"/>
      <c r="G135" s="205"/>
      <c r="H135" s="260" t="s">
        <v>157</v>
      </c>
      <c r="I135" s="261"/>
      <c r="J135" s="261"/>
      <c r="K135" s="261"/>
      <c r="L135" s="261"/>
      <c r="M135" s="261"/>
      <c r="N135" s="261"/>
      <c r="O135" s="261"/>
      <c r="P135" s="261"/>
      <c r="Q135" s="261"/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/>
      <c r="AB135" s="261"/>
      <c r="AC135" s="261"/>
      <c r="AD135" s="261"/>
      <c r="AE135" s="261"/>
      <c r="AF135" s="261"/>
      <c r="AG135" s="262"/>
      <c r="AH135" s="263" t="s">
        <v>159</v>
      </c>
      <c r="AI135" s="264"/>
      <c r="AJ135" s="264"/>
      <c r="AK135" s="264"/>
      <c r="AL135" s="264"/>
      <c r="AM135" s="264"/>
      <c r="AN135" s="264"/>
      <c r="AO135" s="265"/>
      <c r="AP135" s="246">
        <v>687.34</v>
      </c>
      <c r="AQ135" s="246"/>
      <c r="AR135" s="246"/>
      <c r="AS135" s="246"/>
      <c r="AT135" s="246"/>
      <c r="AU135" s="246"/>
      <c r="AV135" s="246"/>
      <c r="AW135" s="246"/>
      <c r="AX135" s="246"/>
      <c r="AY135" s="246"/>
      <c r="AZ135" s="246"/>
      <c r="BA135" s="246"/>
      <c r="BB135" s="246"/>
      <c r="BC135" s="246"/>
      <c r="BD135" s="246"/>
      <c r="BE135" s="246"/>
      <c r="BF135" s="267">
        <f>CL135/AP135</f>
        <v>36.663077952687168</v>
      </c>
      <c r="BG135" s="267"/>
      <c r="BH135" s="267"/>
      <c r="BI135" s="267"/>
      <c r="BJ135" s="267"/>
      <c r="BK135" s="267"/>
      <c r="BL135" s="267"/>
      <c r="BM135" s="267"/>
      <c r="BN135" s="267"/>
      <c r="BO135" s="267"/>
      <c r="BP135" s="267"/>
      <c r="BQ135" s="267"/>
      <c r="BR135" s="267"/>
      <c r="BS135" s="267"/>
      <c r="BT135" s="267"/>
      <c r="BU135" s="267"/>
      <c r="BV135" s="246">
        <v>1</v>
      </c>
      <c r="BW135" s="246"/>
      <c r="BX135" s="246"/>
      <c r="BY135" s="246"/>
      <c r="BZ135" s="246"/>
      <c r="CA135" s="246"/>
      <c r="CB135" s="246"/>
      <c r="CC135" s="246"/>
      <c r="CD135" s="246"/>
      <c r="CE135" s="246"/>
      <c r="CF135" s="246"/>
      <c r="CG135" s="246"/>
      <c r="CH135" s="246"/>
      <c r="CI135" s="246"/>
      <c r="CJ135" s="246"/>
      <c r="CK135" s="246"/>
      <c r="CL135" s="267">
        <v>25200</v>
      </c>
      <c r="CM135" s="267"/>
      <c r="CN135" s="267"/>
      <c r="CO135" s="267"/>
      <c r="CP135" s="267"/>
      <c r="CQ135" s="267"/>
      <c r="CR135" s="267"/>
      <c r="CS135" s="267"/>
      <c r="CT135" s="267"/>
      <c r="CU135" s="267"/>
      <c r="CV135" s="267"/>
      <c r="CW135" s="267"/>
      <c r="CX135" s="267"/>
      <c r="CY135" s="267"/>
      <c r="CZ135" s="267"/>
      <c r="DA135" s="267"/>
    </row>
    <row r="136" spans="1:105" s="44" customFormat="1" ht="26.25" customHeight="1" x14ac:dyDescent="0.2">
      <c r="A136" s="205" t="s">
        <v>114</v>
      </c>
      <c r="B136" s="205"/>
      <c r="C136" s="205"/>
      <c r="D136" s="205"/>
      <c r="E136" s="205"/>
      <c r="F136" s="205"/>
      <c r="G136" s="205"/>
      <c r="H136" s="260" t="s">
        <v>160</v>
      </c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2"/>
      <c r="AH136" s="263" t="s">
        <v>320</v>
      </c>
      <c r="AI136" s="264"/>
      <c r="AJ136" s="264"/>
      <c r="AK136" s="264"/>
      <c r="AL136" s="264"/>
      <c r="AM136" s="264"/>
      <c r="AN136" s="264"/>
      <c r="AO136" s="265"/>
      <c r="AP136" s="247">
        <v>45760</v>
      </c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>
        <v>6.16</v>
      </c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6">
        <v>1</v>
      </c>
      <c r="BW136" s="246"/>
      <c r="BX136" s="246"/>
      <c r="BY136" s="246"/>
      <c r="BZ136" s="246"/>
      <c r="CA136" s="246"/>
      <c r="CB136" s="246"/>
      <c r="CC136" s="246"/>
      <c r="CD136" s="246"/>
      <c r="CE136" s="246"/>
      <c r="CF136" s="246"/>
      <c r="CG136" s="246"/>
      <c r="CH136" s="246"/>
      <c r="CI136" s="246"/>
      <c r="CJ136" s="246"/>
      <c r="CK136" s="246"/>
      <c r="CL136" s="247">
        <v>281800</v>
      </c>
      <c r="CM136" s="247"/>
      <c r="CN136" s="247"/>
      <c r="CO136" s="247"/>
      <c r="CP136" s="247"/>
      <c r="CQ136" s="247"/>
      <c r="CR136" s="247"/>
      <c r="CS136" s="247"/>
      <c r="CT136" s="247"/>
      <c r="CU136" s="247"/>
      <c r="CV136" s="247"/>
      <c r="CW136" s="247"/>
      <c r="CX136" s="247"/>
      <c r="CY136" s="247"/>
      <c r="CZ136" s="247"/>
      <c r="DA136" s="247"/>
    </row>
    <row r="137" spans="1:105" s="44" customFormat="1" ht="25.5" customHeight="1" x14ac:dyDescent="0.2">
      <c r="A137" s="205" t="s">
        <v>143</v>
      </c>
      <c r="B137" s="205"/>
      <c r="C137" s="205"/>
      <c r="D137" s="205"/>
      <c r="E137" s="205"/>
      <c r="F137" s="205"/>
      <c r="G137" s="205"/>
      <c r="H137" s="260" t="s">
        <v>161</v>
      </c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  <c r="AC137" s="261"/>
      <c r="AD137" s="261"/>
      <c r="AE137" s="261"/>
      <c r="AF137" s="261"/>
      <c r="AG137" s="262"/>
      <c r="AH137" s="263" t="s">
        <v>159</v>
      </c>
      <c r="AI137" s="264"/>
      <c r="AJ137" s="264"/>
      <c r="AK137" s="264"/>
      <c r="AL137" s="264"/>
      <c r="AM137" s="264"/>
      <c r="AN137" s="264"/>
      <c r="AO137" s="265"/>
      <c r="AP137" s="266">
        <v>1054</v>
      </c>
      <c r="AQ137" s="266"/>
      <c r="AR137" s="266"/>
      <c r="AS137" s="266"/>
      <c r="AT137" s="266"/>
      <c r="AU137" s="266"/>
      <c r="AV137" s="266"/>
      <c r="AW137" s="266"/>
      <c r="AX137" s="266"/>
      <c r="AY137" s="266"/>
      <c r="AZ137" s="266"/>
      <c r="BA137" s="266"/>
      <c r="BB137" s="266"/>
      <c r="BC137" s="266"/>
      <c r="BD137" s="266"/>
      <c r="BE137" s="266"/>
      <c r="BF137" s="247">
        <v>33.68</v>
      </c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6">
        <v>1</v>
      </c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7">
        <v>35500</v>
      </c>
      <c r="CM137" s="247"/>
      <c r="CN137" s="247"/>
      <c r="CO137" s="247"/>
      <c r="CP137" s="247"/>
      <c r="CQ137" s="247"/>
      <c r="CR137" s="247"/>
      <c r="CS137" s="247"/>
      <c r="CT137" s="247"/>
      <c r="CU137" s="247"/>
      <c r="CV137" s="247"/>
      <c r="CW137" s="247"/>
      <c r="CX137" s="247"/>
      <c r="CY137" s="247"/>
      <c r="CZ137" s="247"/>
      <c r="DA137" s="247"/>
    </row>
    <row r="138" spans="1:105" s="44" customFormat="1" ht="25.5" customHeight="1" x14ac:dyDescent="0.2">
      <c r="A138" s="205" t="s">
        <v>145</v>
      </c>
      <c r="B138" s="205"/>
      <c r="C138" s="205"/>
      <c r="D138" s="205"/>
      <c r="E138" s="205"/>
      <c r="F138" s="205"/>
      <c r="G138" s="205"/>
      <c r="H138" s="260" t="s">
        <v>162</v>
      </c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2"/>
      <c r="AH138" s="263" t="s">
        <v>159</v>
      </c>
      <c r="AI138" s="264"/>
      <c r="AJ138" s="264"/>
      <c r="AK138" s="264"/>
      <c r="AL138" s="264"/>
      <c r="AM138" s="264"/>
      <c r="AN138" s="264"/>
      <c r="AO138" s="265"/>
      <c r="AP138" s="266">
        <v>5359</v>
      </c>
      <c r="AQ138" s="266"/>
      <c r="AR138" s="266"/>
      <c r="AS138" s="266"/>
      <c r="AT138" s="266"/>
      <c r="AU138" s="266"/>
      <c r="AV138" s="266"/>
      <c r="AW138" s="266"/>
      <c r="AX138" s="266"/>
      <c r="AY138" s="266"/>
      <c r="AZ138" s="266"/>
      <c r="BA138" s="266"/>
      <c r="BB138" s="266"/>
      <c r="BC138" s="266"/>
      <c r="BD138" s="266"/>
      <c r="BE138" s="266"/>
      <c r="BF138" s="247">
        <v>39.450000000000003</v>
      </c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6">
        <v>1</v>
      </c>
      <c r="BW138" s="246"/>
      <c r="BX138" s="246"/>
      <c r="BY138" s="246"/>
      <c r="BZ138" s="246"/>
      <c r="CA138" s="246"/>
      <c r="CB138" s="246"/>
      <c r="CC138" s="246"/>
      <c r="CD138" s="246"/>
      <c r="CE138" s="246"/>
      <c r="CF138" s="246"/>
      <c r="CG138" s="246"/>
      <c r="CH138" s="246"/>
      <c r="CI138" s="246"/>
      <c r="CJ138" s="246"/>
      <c r="CK138" s="246"/>
      <c r="CL138" s="247">
        <v>211400</v>
      </c>
      <c r="CM138" s="247"/>
      <c r="CN138" s="247"/>
      <c r="CO138" s="247"/>
      <c r="CP138" s="247"/>
      <c r="CQ138" s="247"/>
      <c r="CR138" s="247"/>
      <c r="CS138" s="247"/>
      <c r="CT138" s="247"/>
      <c r="CU138" s="247"/>
      <c r="CV138" s="247"/>
      <c r="CW138" s="247"/>
      <c r="CX138" s="247"/>
      <c r="CY138" s="247"/>
      <c r="CZ138" s="247"/>
      <c r="DA138" s="247"/>
    </row>
    <row r="139" spans="1:105" s="45" customFormat="1" ht="15" customHeight="1" x14ac:dyDescent="0.2">
      <c r="A139" s="205"/>
      <c r="B139" s="205"/>
      <c r="C139" s="205"/>
      <c r="D139" s="205"/>
      <c r="E139" s="205"/>
      <c r="F139" s="205"/>
      <c r="G139" s="205"/>
      <c r="H139" s="259" t="s">
        <v>84</v>
      </c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  <c r="AA139" s="248"/>
      <c r="AB139" s="248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248"/>
      <c r="AM139" s="248"/>
      <c r="AN139" s="248"/>
      <c r="AO139" s="249"/>
      <c r="AP139" s="246" t="s">
        <v>85</v>
      </c>
      <c r="AQ139" s="246"/>
      <c r="AR139" s="246"/>
      <c r="AS139" s="246"/>
      <c r="AT139" s="246"/>
      <c r="AU139" s="246"/>
      <c r="AV139" s="246"/>
      <c r="AW139" s="246"/>
      <c r="AX139" s="246"/>
      <c r="AY139" s="246"/>
      <c r="AZ139" s="246"/>
      <c r="BA139" s="246"/>
      <c r="BB139" s="246"/>
      <c r="BC139" s="246"/>
      <c r="BD139" s="246"/>
      <c r="BE139" s="246"/>
      <c r="BF139" s="246" t="s">
        <v>85</v>
      </c>
      <c r="BG139" s="246"/>
      <c r="BH139" s="246"/>
      <c r="BI139" s="246"/>
      <c r="BJ139" s="246"/>
      <c r="BK139" s="246"/>
      <c r="BL139" s="246"/>
      <c r="BM139" s="246"/>
      <c r="BN139" s="246"/>
      <c r="BO139" s="246"/>
      <c r="BP139" s="246"/>
      <c r="BQ139" s="246"/>
      <c r="BR139" s="246"/>
      <c r="BS139" s="246"/>
      <c r="BT139" s="246"/>
      <c r="BU139" s="246"/>
      <c r="BV139" s="246" t="s">
        <v>85</v>
      </c>
      <c r="BW139" s="246"/>
      <c r="BX139" s="246"/>
      <c r="BY139" s="246"/>
      <c r="BZ139" s="246"/>
      <c r="CA139" s="246"/>
      <c r="CB139" s="246"/>
      <c r="CC139" s="246"/>
      <c r="CD139" s="246"/>
      <c r="CE139" s="246"/>
      <c r="CF139" s="246"/>
      <c r="CG139" s="246"/>
      <c r="CH139" s="246"/>
      <c r="CI139" s="246"/>
      <c r="CJ139" s="246"/>
      <c r="CK139" s="246"/>
      <c r="CL139" s="250">
        <v>1646900</v>
      </c>
      <c r="CM139" s="250"/>
      <c r="CN139" s="250"/>
      <c r="CO139" s="250"/>
      <c r="CP139" s="250"/>
      <c r="CQ139" s="250"/>
      <c r="CR139" s="250"/>
      <c r="CS139" s="250"/>
      <c r="CT139" s="250"/>
      <c r="CU139" s="250"/>
      <c r="CV139" s="250"/>
      <c r="CW139" s="250"/>
      <c r="CX139" s="250"/>
      <c r="CY139" s="250"/>
      <c r="CZ139" s="250"/>
      <c r="DA139" s="250"/>
    </row>
    <row r="140" spans="1:105" ht="12" hidden="1" customHeight="1" x14ac:dyDescent="0.25"/>
    <row r="141" spans="1:105" s="42" customFormat="1" ht="14.25" hidden="1" x14ac:dyDescent="0.2">
      <c r="A141" s="185" t="s">
        <v>163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85"/>
      <c r="U141" s="185"/>
      <c r="V141" s="185"/>
      <c r="W141" s="185"/>
      <c r="X141" s="185"/>
      <c r="Y141" s="185"/>
      <c r="Z141" s="185"/>
      <c r="AA141" s="185"/>
      <c r="AB141" s="185"/>
      <c r="AC141" s="185"/>
      <c r="AD141" s="185"/>
      <c r="AE141" s="185"/>
      <c r="AF141" s="185"/>
      <c r="AG141" s="185"/>
      <c r="AH141" s="185"/>
      <c r="AI141" s="185"/>
      <c r="AJ141" s="185"/>
      <c r="AK141" s="185"/>
      <c r="AL141" s="185"/>
      <c r="AM141" s="185"/>
      <c r="AN141" s="185"/>
      <c r="AO141" s="185"/>
      <c r="AP141" s="185"/>
      <c r="AQ141" s="185"/>
      <c r="AR141" s="185"/>
      <c r="AS141" s="185"/>
      <c r="AT141" s="185"/>
      <c r="AU141" s="185"/>
      <c r="AV141" s="185"/>
      <c r="AW141" s="185"/>
      <c r="AX141" s="185"/>
      <c r="AY141" s="185"/>
      <c r="AZ141" s="185"/>
      <c r="BA141" s="185"/>
      <c r="BB141" s="185"/>
      <c r="BC141" s="185"/>
      <c r="BD141" s="185"/>
      <c r="BE141" s="185"/>
      <c r="BF141" s="185"/>
      <c r="BG141" s="185"/>
      <c r="BH141" s="185"/>
      <c r="BI141" s="185"/>
      <c r="BJ141" s="185"/>
      <c r="BK141" s="185"/>
      <c r="BL141" s="185"/>
      <c r="BM141" s="185"/>
      <c r="BN141" s="185"/>
      <c r="BO141" s="185"/>
      <c r="BP141" s="185"/>
      <c r="BQ141" s="185"/>
      <c r="BR141" s="185"/>
      <c r="BS141" s="185"/>
      <c r="BT141" s="185"/>
      <c r="BU141" s="185"/>
      <c r="BV141" s="185"/>
      <c r="BW141" s="185"/>
      <c r="BX141" s="185"/>
      <c r="BY141" s="185"/>
      <c r="BZ141" s="185"/>
      <c r="CA141" s="185"/>
      <c r="CB141" s="185"/>
      <c r="CC141" s="185"/>
      <c r="CD141" s="185"/>
      <c r="CE141" s="185"/>
      <c r="CF141" s="185"/>
      <c r="CG141" s="185"/>
      <c r="CH141" s="185"/>
      <c r="CI141" s="185"/>
      <c r="CJ141" s="185"/>
      <c r="CK141" s="185"/>
      <c r="CL141" s="185"/>
      <c r="CM141" s="185"/>
      <c r="CN141" s="185"/>
      <c r="CO141" s="185"/>
      <c r="CP141" s="185"/>
      <c r="CQ141" s="185"/>
      <c r="CR141" s="185"/>
      <c r="CS141" s="185"/>
      <c r="CT141" s="185"/>
      <c r="CU141" s="185"/>
      <c r="CV141" s="185"/>
      <c r="CW141" s="185"/>
      <c r="CX141" s="185"/>
      <c r="CY141" s="185"/>
      <c r="CZ141" s="185"/>
      <c r="DA141" s="185"/>
    </row>
    <row r="142" spans="1:105" ht="10.5" hidden="1" customHeight="1" x14ac:dyDescent="0.25"/>
    <row r="143" spans="1:105" s="43" customFormat="1" ht="45" hidden="1" customHeight="1" x14ac:dyDescent="0.2">
      <c r="A143" s="190" t="s">
        <v>78</v>
      </c>
      <c r="B143" s="191"/>
      <c r="C143" s="191"/>
      <c r="D143" s="191"/>
      <c r="E143" s="191"/>
      <c r="F143" s="191"/>
      <c r="G143" s="192"/>
      <c r="H143" s="190" t="s">
        <v>26</v>
      </c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1"/>
      <c r="BA143" s="191"/>
      <c r="BB143" s="191"/>
      <c r="BC143" s="192"/>
      <c r="BD143" s="190" t="s">
        <v>164</v>
      </c>
      <c r="BE143" s="191"/>
      <c r="BF143" s="191"/>
      <c r="BG143" s="191"/>
      <c r="BH143" s="191"/>
      <c r="BI143" s="191"/>
      <c r="BJ143" s="191"/>
      <c r="BK143" s="191"/>
      <c r="BL143" s="191"/>
      <c r="BM143" s="191"/>
      <c r="BN143" s="191"/>
      <c r="BO143" s="191"/>
      <c r="BP143" s="191"/>
      <c r="BQ143" s="191"/>
      <c r="BR143" s="191"/>
      <c r="BS143" s="192"/>
      <c r="BT143" s="190" t="s">
        <v>165</v>
      </c>
      <c r="BU143" s="191"/>
      <c r="BV143" s="191"/>
      <c r="BW143" s="191"/>
      <c r="BX143" s="191"/>
      <c r="BY143" s="191"/>
      <c r="BZ143" s="191"/>
      <c r="CA143" s="191"/>
      <c r="CB143" s="191"/>
      <c r="CC143" s="191"/>
      <c r="CD143" s="191"/>
      <c r="CE143" s="191"/>
      <c r="CF143" s="191"/>
      <c r="CG143" s="191"/>
      <c r="CH143" s="191"/>
      <c r="CI143" s="192"/>
      <c r="CJ143" s="190" t="s">
        <v>166</v>
      </c>
      <c r="CK143" s="191"/>
      <c r="CL143" s="191"/>
      <c r="CM143" s="191"/>
      <c r="CN143" s="191"/>
      <c r="CO143" s="191"/>
      <c r="CP143" s="191"/>
      <c r="CQ143" s="191"/>
      <c r="CR143" s="191"/>
      <c r="CS143" s="191"/>
      <c r="CT143" s="191"/>
      <c r="CU143" s="191"/>
      <c r="CV143" s="191"/>
      <c r="CW143" s="191"/>
      <c r="CX143" s="191"/>
      <c r="CY143" s="191"/>
      <c r="CZ143" s="191"/>
      <c r="DA143" s="192"/>
    </row>
    <row r="144" spans="1:105" s="44" customFormat="1" ht="12.75" hidden="1" x14ac:dyDescent="0.2">
      <c r="A144" s="198">
        <v>1</v>
      </c>
      <c r="B144" s="198"/>
      <c r="C144" s="198"/>
      <c r="D144" s="198"/>
      <c r="E144" s="198"/>
      <c r="F144" s="198"/>
      <c r="G144" s="198"/>
      <c r="H144" s="198">
        <v>2</v>
      </c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>
        <v>4</v>
      </c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>
        <v>5</v>
      </c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>
        <v>6</v>
      </c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</row>
    <row r="145" spans="1:105" s="45" customFormat="1" ht="15" hidden="1" customHeight="1" x14ac:dyDescent="0.2">
      <c r="A145" s="205"/>
      <c r="B145" s="205"/>
      <c r="C145" s="205"/>
      <c r="D145" s="205"/>
      <c r="E145" s="205"/>
      <c r="F145" s="205"/>
      <c r="G145" s="205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06"/>
      <c r="AU145" s="206"/>
      <c r="AV145" s="206"/>
      <c r="AW145" s="206"/>
      <c r="AX145" s="206"/>
      <c r="AY145" s="206"/>
      <c r="AZ145" s="206"/>
      <c r="BA145" s="206"/>
      <c r="BB145" s="206"/>
      <c r="BC145" s="206"/>
      <c r="BD145" s="246"/>
      <c r="BE145" s="246"/>
      <c r="BF145" s="246"/>
      <c r="BG145" s="246"/>
      <c r="BH145" s="246"/>
      <c r="BI145" s="246"/>
      <c r="BJ145" s="246"/>
      <c r="BK145" s="246"/>
      <c r="BL145" s="246"/>
      <c r="BM145" s="246"/>
      <c r="BN145" s="246"/>
      <c r="BO145" s="246"/>
      <c r="BP145" s="246"/>
      <c r="BQ145" s="246"/>
      <c r="BR145" s="246"/>
      <c r="BS145" s="246"/>
      <c r="BT145" s="246"/>
      <c r="BU145" s="246"/>
      <c r="BV145" s="246"/>
      <c r="BW145" s="246"/>
      <c r="BX145" s="246"/>
      <c r="BY145" s="246"/>
      <c r="BZ145" s="246"/>
      <c r="CA145" s="246"/>
      <c r="CB145" s="246"/>
      <c r="CC145" s="246"/>
      <c r="CD145" s="246"/>
      <c r="CE145" s="246"/>
      <c r="CF145" s="246"/>
      <c r="CG145" s="246"/>
      <c r="CH145" s="246"/>
      <c r="CI145" s="246"/>
      <c r="CJ145" s="246"/>
      <c r="CK145" s="246"/>
      <c r="CL145" s="246"/>
      <c r="CM145" s="246"/>
      <c r="CN145" s="246"/>
      <c r="CO145" s="246"/>
      <c r="CP145" s="246"/>
      <c r="CQ145" s="246"/>
      <c r="CR145" s="246"/>
      <c r="CS145" s="246"/>
      <c r="CT145" s="246"/>
      <c r="CU145" s="246"/>
      <c r="CV145" s="246"/>
      <c r="CW145" s="246"/>
      <c r="CX145" s="246"/>
      <c r="CY145" s="246"/>
      <c r="CZ145" s="246"/>
      <c r="DA145" s="246"/>
    </row>
    <row r="146" spans="1:105" s="45" customFormat="1" ht="15" hidden="1" customHeight="1" x14ac:dyDescent="0.2">
      <c r="A146" s="205"/>
      <c r="B146" s="205"/>
      <c r="C146" s="205"/>
      <c r="D146" s="205"/>
      <c r="E146" s="205"/>
      <c r="F146" s="205"/>
      <c r="G146" s="205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  <c r="AQ146" s="206"/>
      <c r="AR146" s="206"/>
      <c r="AS146" s="206"/>
      <c r="AT146" s="206"/>
      <c r="AU146" s="206"/>
      <c r="AV146" s="206"/>
      <c r="AW146" s="206"/>
      <c r="AX146" s="206"/>
      <c r="AY146" s="206"/>
      <c r="AZ146" s="206"/>
      <c r="BA146" s="206"/>
      <c r="BB146" s="206"/>
      <c r="BC146" s="206"/>
      <c r="BD146" s="246"/>
      <c r="BE146" s="246"/>
      <c r="BF146" s="246"/>
      <c r="BG146" s="246"/>
      <c r="BH146" s="246"/>
      <c r="BI146" s="246"/>
      <c r="BJ146" s="246"/>
      <c r="BK146" s="246"/>
      <c r="BL146" s="246"/>
      <c r="BM146" s="246"/>
      <c r="BN146" s="246"/>
      <c r="BO146" s="246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</row>
    <row r="147" spans="1:105" s="45" customFormat="1" ht="15" hidden="1" customHeight="1" x14ac:dyDescent="0.2">
      <c r="A147" s="205"/>
      <c r="B147" s="205"/>
      <c r="C147" s="205"/>
      <c r="D147" s="205"/>
      <c r="E147" s="205"/>
      <c r="F147" s="205"/>
      <c r="G147" s="205"/>
      <c r="H147" s="248" t="s">
        <v>84</v>
      </c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  <c r="AO147" s="248"/>
      <c r="AP147" s="248"/>
      <c r="AQ147" s="248"/>
      <c r="AR147" s="248"/>
      <c r="AS147" s="248"/>
      <c r="AT147" s="248"/>
      <c r="AU147" s="248"/>
      <c r="AV147" s="248"/>
      <c r="AW147" s="248"/>
      <c r="AX147" s="248"/>
      <c r="AY147" s="248"/>
      <c r="AZ147" s="248"/>
      <c r="BA147" s="248"/>
      <c r="BB147" s="248"/>
      <c r="BC147" s="249"/>
      <c r="BD147" s="246" t="s">
        <v>85</v>
      </c>
      <c r="BE147" s="246"/>
      <c r="BF147" s="246"/>
      <c r="BG147" s="246"/>
      <c r="BH147" s="246"/>
      <c r="BI147" s="246"/>
      <c r="BJ147" s="246"/>
      <c r="BK147" s="246"/>
      <c r="BL147" s="246"/>
      <c r="BM147" s="246"/>
      <c r="BN147" s="246"/>
      <c r="BO147" s="246"/>
      <c r="BP147" s="246"/>
      <c r="BQ147" s="246"/>
      <c r="BR147" s="246"/>
      <c r="BS147" s="246"/>
      <c r="BT147" s="246" t="s">
        <v>85</v>
      </c>
      <c r="BU147" s="246"/>
      <c r="BV147" s="246"/>
      <c r="BW147" s="246"/>
      <c r="BX147" s="246"/>
      <c r="BY147" s="246"/>
      <c r="BZ147" s="246"/>
      <c r="CA147" s="246"/>
      <c r="CB147" s="246"/>
      <c r="CC147" s="246"/>
      <c r="CD147" s="246"/>
      <c r="CE147" s="246"/>
      <c r="CF147" s="246"/>
      <c r="CG147" s="246"/>
      <c r="CH147" s="246"/>
      <c r="CI147" s="246"/>
      <c r="CJ147" s="246" t="s">
        <v>85</v>
      </c>
      <c r="CK147" s="246"/>
      <c r="CL147" s="246"/>
      <c r="CM147" s="246"/>
      <c r="CN147" s="246"/>
      <c r="CO147" s="246"/>
      <c r="CP147" s="246"/>
      <c r="CQ147" s="246"/>
      <c r="CR147" s="246"/>
      <c r="CS147" s="246"/>
      <c r="CT147" s="246"/>
      <c r="CU147" s="246"/>
      <c r="CV147" s="246"/>
      <c r="CW147" s="246"/>
      <c r="CX147" s="246"/>
      <c r="CY147" s="246"/>
      <c r="CZ147" s="246"/>
      <c r="DA147" s="246"/>
    </row>
    <row r="148" spans="1:105" ht="12" customHeight="1" x14ac:dyDescent="0.25"/>
    <row r="149" spans="1:105" s="42" customFormat="1" ht="14.25" x14ac:dyDescent="0.2">
      <c r="A149" s="185" t="s">
        <v>318</v>
      </c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85"/>
      <c r="X149" s="185"/>
      <c r="Y149" s="185"/>
      <c r="Z149" s="185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</row>
    <row r="150" spans="1:105" ht="10.5" customHeight="1" x14ac:dyDescent="0.25"/>
    <row r="151" spans="1:105" s="43" customFormat="1" ht="45" customHeight="1" x14ac:dyDescent="0.2">
      <c r="A151" s="190" t="s">
        <v>78</v>
      </c>
      <c r="B151" s="191"/>
      <c r="C151" s="191"/>
      <c r="D151" s="191"/>
      <c r="E151" s="191"/>
      <c r="F151" s="191"/>
      <c r="G151" s="192"/>
      <c r="H151" s="190" t="s">
        <v>125</v>
      </c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91"/>
      <c r="Z151" s="191"/>
      <c r="AA151" s="191"/>
      <c r="AB151" s="191"/>
      <c r="AC151" s="191"/>
      <c r="AD151" s="191"/>
      <c r="AE151" s="191"/>
      <c r="AF151" s="191"/>
      <c r="AG151" s="191"/>
      <c r="AH151" s="191"/>
      <c r="AI151" s="191"/>
      <c r="AJ151" s="191"/>
      <c r="AK151" s="191"/>
      <c r="AL151" s="191"/>
      <c r="AM151" s="191"/>
      <c r="AN151" s="191"/>
      <c r="AO151" s="191"/>
      <c r="AP151" s="191"/>
      <c r="AQ151" s="191"/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1"/>
      <c r="BC151" s="192"/>
      <c r="BD151" s="190" t="s">
        <v>167</v>
      </c>
      <c r="BE151" s="191"/>
      <c r="BF151" s="191"/>
      <c r="BG151" s="191"/>
      <c r="BH151" s="191"/>
      <c r="BI151" s="191"/>
      <c r="BJ151" s="191"/>
      <c r="BK151" s="191"/>
      <c r="BL151" s="191"/>
      <c r="BM151" s="191"/>
      <c r="BN151" s="191"/>
      <c r="BO151" s="191"/>
      <c r="BP151" s="191"/>
      <c r="BQ151" s="191"/>
      <c r="BR151" s="191"/>
      <c r="BS151" s="192"/>
      <c r="BT151" s="190" t="s">
        <v>168</v>
      </c>
      <c r="BU151" s="191"/>
      <c r="BV151" s="191"/>
      <c r="BW151" s="191"/>
      <c r="BX151" s="191"/>
      <c r="BY151" s="191"/>
      <c r="BZ151" s="191"/>
      <c r="CA151" s="191"/>
      <c r="CB151" s="191"/>
      <c r="CC151" s="191"/>
      <c r="CD151" s="191"/>
      <c r="CE151" s="191"/>
      <c r="CF151" s="191"/>
      <c r="CG151" s="191"/>
      <c r="CH151" s="191"/>
      <c r="CI151" s="192"/>
      <c r="CJ151" s="190" t="s">
        <v>169</v>
      </c>
      <c r="CK151" s="191"/>
      <c r="CL151" s="191"/>
      <c r="CM151" s="191"/>
      <c r="CN151" s="191"/>
      <c r="CO151" s="191"/>
      <c r="CP151" s="191"/>
      <c r="CQ151" s="191"/>
      <c r="CR151" s="191"/>
      <c r="CS151" s="191"/>
      <c r="CT151" s="191"/>
      <c r="CU151" s="191"/>
      <c r="CV151" s="191"/>
      <c r="CW151" s="191"/>
      <c r="CX151" s="191"/>
      <c r="CY151" s="191"/>
      <c r="CZ151" s="191"/>
      <c r="DA151" s="192"/>
    </row>
    <row r="152" spans="1:105" s="44" customFormat="1" ht="12.75" x14ac:dyDescent="0.2">
      <c r="A152" s="198">
        <v>1</v>
      </c>
      <c r="B152" s="198"/>
      <c r="C152" s="198"/>
      <c r="D152" s="198"/>
      <c r="E152" s="198"/>
      <c r="F152" s="198"/>
      <c r="G152" s="198"/>
      <c r="H152" s="198">
        <v>2</v>
      </c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>
        <v>3</v>
      </c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>
        <v>4</v>
      </c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>
        <v>5</v>
      </c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</row>
    <row r="153" spans="1:105" s="45" customFormat="1" ht="15" customHeight="1" x14ac:dyDescent="0.2">
      <c r="A153" s="205" t="s">
        <v>90</v>
      </c>
      <c r="B153" s="205"/>
      <c r="C153" s="205"/>
      <c r="D153" s="205"/>
      <c r="E153" s="205"/>
      <c r="F153" s="205"/>
      <c r="G153" s="205"/>
      <c r="H153" s="206" t="s">
        <v>170</v>
      </c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46">
        <v>1</v>
      </c>
      <c r="BE153" s="246"/>
      <c r="BF153" s="246"/>
      <c r="BG153" s="246"/>
      <c r="BH153" s="246"/>
      <c r="BI153" s="246"/>
      <c r="BJ153" s="246"/>
      <c r="BK153" s="246"/>
      <c r="BL153" s="246"/>
      <c r="BM153" s="246"/>
      <c r="BN153" s="246"/>
      <c r="BO153" s="246"/>
      <c r="BP153" s="246"/>
      <c r="BQ153" s="246"/>
      <c r="BR153" s="246"/>
      <c r="BS153" s="246"/>
      <c r="BT153" s="246">
        <v>12</v>
      </c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7">
        <v>5000</v>
      </c>
      <c r="CK153" s="247"/>
      <c r="CL153" s="247"/>
      <c r="CM153" s="247"/>
      <c r="CN153" s="247"/>
      <c r="CO153" s="247"/>
      <c r="CP153" s="247"/>
      <c r="CQ153" s="247"/>
      <c r="CR153" s="247"/>
      <c r="CS153" s="247"/>
      <c r="CT153" s="247"/>
      <c r="CU153" s="247"/>
      <c r="CV153" s="247"/>
      <c r="CW153" s="247"/>
      <c r="CX153" s="247"/>
      <c r="CY153" s="247"/>
      <c r="CZ153" s="247"/>
      <c r="DA153" s="247"/>
    </row>
    <row r="154" spans="1:105" s="45" customFormat="1" ht="15" customHeight="1" x14ac:dyDescent="0.2">
      <c r="A154" s="205" t="s">
        <v>103</v>
      </c>
      <c r="B154" s="205"/>
      <c r="C154" s="205"/>
      <c r="D154" s="205"/>
      <c r="E154" s="205"/>
      <c r="F154" s="205"/>
      <c r="G154" s="205"/>
      <c r="H154" s="206" t="s">
        <v>171</v>
      </c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  <c r="AZ154" s="206"/>
      <c r="BA154" s="206"/>
      <c r="BB154" s="206"/>
      <c r="BC154" s="206"/>
      <c r="BD154" s="246">
        <v>1</v>
      </c>
      <c r="BE154" s="246"/>
      <c r="BF154" s="246"/>
      <c r="BG154" s="246"/>
      <c r="BH154" s="246"/>
      <c r="BI154" s="246"/>
      <c r="BJ154" s="246"/>
      <c r="BK154" s="246"/>
      <c r="BL154" s="246"/>
      <c r="BM154" s="246"/>
      <c r="BN154" s="246"/>
      <c r="BO154" s="246"/>
      <c r="BP154" s="246"/>
      <c r="BQ154" s="246"/>
      <c r="BR154" s="246"/>
      <c r="BS154" s="246"/>
      <c r="BT154" s="246">
        <v>12</v>
      </c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7">
        <v>57500</v>
      </c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</row>
    <row r="155" spans="1:105" s="45" customFormat="1" ht="15" customHeight="1" x14ac:dyDescent="0.2">
      <c r="A155" s="205" t="s">
        <v>114</v>
      </c>
      <c r="B155" s="205"/>
      <c r="C155" s="205"/>
      <c r="D155" s="205"/>
      <c r="E155" s="205"/>
      <c r="F155" s="205"/>
      <c r="G155" s="205"/>
      <c r="H155" s="206" t="s">
        <v>172</v>
      </c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46">
        <v>1</v>
      </c>
      <c r="BE155" s="246"/>
      <c r="BF155" s="246"/>
      <c r="BG155" s="246"/>
      <c r="BH155" s="246"/>
      <c r="BI155" s="246"/>
      <c r="BJ155" s="246"/>
      <c r="BK155" s="246"/>
      <c r="BL155" s="246"/>
      <c r="BM155" s="246"/>
      <c r="BN155" s="246"/>
      <c r="BO155" s="246"/>
      <c r="BP155" s="246"/>
      <c r="BQ155" s="246"/>
      <c r="BR155" s="246"/>
      <c r="BS155" s="246"/>
      <c r="BT155" s="246">
        <v>12</v>
      </c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7">
        <v>39600</v>
      </c>
      <c r="CK155" s="247"/>
      <c r="CL155" s="247"/>
      <c r="CM155" s="247"/>
      <c r="CN155" s="247"/>
      <c r="CO155" s="247"/>
      <c r="CP155" s="247"/>
      <c r="CQ155" s="247"/>
      <c r="CR155" s="247"/>
      <c r="CS155" s="247"/>
      <c r="CT155" s="247"/>
      <c r="CU155" s="247"/>
      <c r="CV155" s="247"/>
      <c r="CW155" s="247"/>
      <c r="CX155" s="247"/>
      <c r="CY155" s="247"/>
      <c r="CZ155" s="247"/>
      <c r="DA155" s="247"/>
    </row>
    <row r="156" spans="1:105" s="45" customFormat="1" ht="15" customHeight="1" x14ac:dyDescent="0.2">
      <c r="A156" s="205" t="s">
        <v>143</v>
      </c>
      <c r="B156" s="205"/>
      <c r="C156" s="205"/>
      <c r="D156" s="205"/>
      <c r="E156" s="205"/>
      <c r="F156" s="205"/>
      <c r="G156" s="205"/>
      <c r="H156" s="206" t="s">
        <v>173</v>
      </c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46">
        <v>1</v>
      </c>
      <c r="BE156" s="246"/>
      <c r="BF156" s="246"/>
      <c r="BG156" s="246"/>
      <c r="BH156" s="246"/>
      <c r="BI156" s="246"/>
      <c r="BJ156" s="246"/>
      <c r="BK156" s="246"/>
      <c r="BL156" s="246"/>
      <c r="BM156" s="246"/>
      <c r="BN156" s="246"/>
      <c r="BO156" s="246"/>
      <c r="BP156" s="246"/>
      <c r="BQ156" s="246"/>
      <c r="BR156" s="246"/>
      <c r="BS156" s="246"/>
      <c r="BT156" s="246">
        <v>12</v>
      </c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7">
        <v>39700</v>
      </c>
      <c r="CK156" s="247"/>
      <c r="CL156" s="247"/>
      <c r="CM156" s="247"/>
      <c r="CN156" s="247"/>
      <c r="CO156" s="247"/>
      <c r="CP156" s="247"/>
      <c r="CQ156" s="247"/>
      <c r="CR156" s="247"/>
      <c r="CS156" s="247"/>
      <c r="CT156" s="247"/>
      <c r="CU156" s="247"/>
      <c r="CV156" s="247"/>
      <c r="CW156" s="247"/>
      <c r="CX156" s="247"/>
      <c r="CY156" s="247"/>
      <c r="CZ156" s="247"/>
      <c r="DA156" s="247"/>
    </row>
    <row r="157" spans="1:105" s="45" customFormat="1" ht="15" customHeight="1" x14ac:dyDescent="0.2">
      <c r="A157" s="205" t="s">
        <v>145</v>
      </c>
      <c r="B157" s="205"/>
      <c r="C157" s="205"/>
      <c r="D157" s="205"/>
      <c r="E157" s="205"/>
      <c r="F157" s="205"/>
      <c r="G157" s="205"/>
      <c r="H157" s="206" t="s">
        <v>174</v>
      </c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46">
        <v>1</v>
      </c>
      <c r="BE157" s="246"/>
      <c r="BF157" s="246"/>
      <c r="BG157" s="246"/>
      <c r="BH157" s="246"/>
      <c r="BI157" s="246"/>
      <c r="BJ157" s="246"/>
      <c r="BK157" s="246"/>
      <c r="BL157" s="246"/>
      <c r="BM157" s="246"/>
      <c r="BN157" s="246"/>
      <c r="BO157" s="246"/>
      <c r="BP157" s="246"/>
      <c r="BQ157" s="246"/>
      <c r="BR157" s="246"/>
      <c r="BS157" s="246"/>
      <c r="BT157" s="246">
        <v>12</v>
      </c>
      <c r="BU157" s="246"/>
      <c r="BV157" s="246"/>
      <c r="BW157" s="246"/>
      <c r="BX157" s="246"/>
      <c r="BY157" s="246"/>
      <c r="BZ157" s="246"/>
      <c r="CA157" s="246"/>
      <c r="CB157" s="246"/>
      <c r="CC157" s="246"/>
      <c r="CD157" s="246"/>
      <c r="CE157" s="246"/>
      <c r="CF157" s="246"/>
      <c r="CG157" s="246"/>
      <c r="CH157" s="246"/>
      <c r="CI157" s="246"/>
      <c r="CJ157" s="247">
        <v>69300</v>
      </c>
      <c r="CK157" s="247"/>
      <c r="CL157" s="247"/>
      <c r="CM157" s="247"/>
      <c r="CN157" s="247"/>
      <c r="CO157" s="247"/>
      <c r="CP157" s="247"/>
      <c r="CQ157" s="247"/>
      <c r="CR157" s="247"/>
      <c r="CS157" s="247"/>
      <c r="CT157" s="247"/>
      <c r="CU157" s="247"/>
      <c r="CV157" s="247"/>
      <c r="CW157" s="247"/>
      <c r="CX157" s="247"/>
      <c r="CY157" s="247"/>
      <c r="CZ157" s="247"/>
      <c r="DA157" s="247"/>
    </row>
    <row r="158" spans="1:105" s="45" customFormat="1" ht="27" customHeight="1" x14ac:dyDescent="0.2">
      <c r="A158" s="205" t="s">
        <v>175</v>
      </c>
      <c r="B158" s="205"/>
      <c r="C158" s="205"/>
      <c r="D158" s="205"/>
      <c r="E158" s="205"/>
      <c r="F158" s="205"/>
      <c r="G158" s="205"/>
      <c r="H158" s="206" t="s">
        <v>176</v>
      </c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46">
        <v>1</v>
      </c>
      <c r="BE158" s="246"/>
      <c r="BF158" s="246"/>
      <c r="BG158" s="246"/>
      <c r="BH158" s="246"/>
      <c r="BI158" s="246"/>
      <c r="BJ158" s="246"/>
      <c r="BK158" s="246"/>
      <c r="BL158" s="246"/>
      <c r="BM158" s="246"/>
      <c r="BN158" s="246"/>
      <c r="BO158" s="246"/>
      <c r="BP158" s="246"/>
      <c r="BQ158" s="246"/>
      <c r="BR158" s="246"/>
      <c r="BS158" s="246"/>
      <c r="BT158" s="246">
        <v>1</v>
      </c>
      <c r="BU158" s="246"/>
      <c r="BV158" s="246"/>
      <c r="BW158" s="246"/>
      <c r="BX158" s="246"/>
      <c r="BY158" s="246"/>
      <c r="BZ158" s="246"/>
      <c r="CA158" s="246"/>
      <c r="CB158" s="246"/>
      <c r="CC158" s="246"/>
      <c r="CD158" s="246"/>
      <c r="CE158" s="246"/>
      <c r="CF158" s="246"/>
      <c r="CG158" s="246"/>
      <c r="CH158" s="246"/>
      <c r="CI158" s="246"/>
      <c r="CJ158" s="247">
        <v>26900</v>
      </c>
      <c r="CK158" s="247"/>
      <c r="CL158" s="247"/>
      <c r="CM158" s="247"/>
      <c r="CN158" s="247"/>
      <c r="CO158" s="247"/>
      <c r="CP158" s="247"/>
      <c r="CQ158" s="247"/>
      <c r="CR158" s="247"/>
      <c r="CS158" s="247"/>
      <c r="CT158" s="247"/>
      <c r="CU158" s="247"/>
      <c r="CV158" s="247"/>
      <c r="CW158" s="247"/>
      <c r="CX158" s="247"/>
      <c r="CY158" s="247"/>
      <c r="CZ158" s="247"/>
      <c r="DA158" s="247"/>
    </row>
    <row r="159" spans="1:105" s="45" customFormat="1" ht="17.25" customHeight="1" x14ac:dyDescent="0.2">
      <c r="A159" s="205" t="s">
        <v>177</v>
      </c>
      <c r="B159" s="205"/>
      <c r="C159" s="205"/>
      <c r="D159" s="205"/>
      <c r="E159" s="205"/>
      <c r="F159" s="205"/>
      <c r="G159" s="205"/>
      <c r="H159" s="206" t="s">
        <v>178</v>
      </c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46">
        <v>1</v>
      </c>
      <c r="BE159" s="246"/>
      <c r="BF159" s="246"/>
      <c r="BG159" s="246"/>
      <c r="BH159" s="246"/>
      <c r="BI159" s="246"/>
      <c r="BJ159" s="246"/>
      <c r="BK159" s="246"/>
      <c r="BL159" s="246"/>
      <c r="BM159" s="246"/>
      <c r="BN159" s="246"/>
      <c r="BO159" s="246"/>
      <c r="BP159" s="246"/>
      <c r="BQ159" s="246"/>
      <c r="BR159" s="246"/>
      <c r="BS159" s="246"/>
      <c r="BT159" s="246">
        <v>12</v>
      </c>
      <c r="BU159" s="246"/>
      <c r="BV159" s="246"/>
      <c r="BW159" s="246"/>
      <c r="BX159" s="246"/>
      <c r="BY159" s="246"/>
      <c r="BZ159" s="246"/>
      <c r="CA159" s="246"/>
      <c r="CB159" s="246"/>
      <c r="CC159" s="246"/>
      <c r="CD159" s="246"/>
      <c r="CE159" s="246"/>
      <c r="CF159" s="246"/>
      <c r="CG159" s="246"/>
      <c r="CH159" s="246"/>
      <c r="CI159" s="246"/>
      <c r="CJ159" s="247">
        <v>109900</v>
      </c>
      <c r="CK159" s="247"/>
      <c r="CL159" s="247"/>
      <c r="CM159" s="247"/>
      <c r="CN159" s="247"/>
      <c r="CO159" s="247"/>
      <c r="CP159" s="247"/>
      <c r="CQ159" s="247"/>
      <c r="CR159" s="247"/>
      <c r="CS159" s="247"/>
      <c r="CT159" s="247"/>
      <c r="CU159" s="247"/>
      <c r="CV159" s="247"/>
      <c r="CW159" s="247"/>
      <c r="CX159" s="247"/>
      <c r="CY159" s="247"/>
      <c r="CZ159" s="247"/>
      <c r="DA159" s="247"/>
    </row>
    <row r="160" spans="1:105" s="45" customFormat="1" ht="14.25" customHeight="1" x14ac:dyDescent="0.2">
      <c r="A160" s="205" t="s">
        <v>179</v>
      </c>
      <c r="B160" s="205"/>
      <c r="C160" s="205"/>
      <c r="D160" s="205"/>
      <c r="E160" s="205"/>
      <c r="F160" s="205"/>
      <c r="G160" s="205"/>
      <c r="H160" s="206" t="s">
        <v>180</v>
      </c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46">
        <v>1</v>
      </c>
      <c r="BE160" s="246"/>
      <c r="BF160" s="246"/>
      <c r="BG160" s="246"/>
      <c r="BH160" s="246"/>
      <c r="BI160" s="246"/>
      <c r="BJ160" s="246"/>
      <c r="BK160" s="246"/>
      <c r="BL160" s="246"/>
      <c r="BM160" s="246"/>
      <c r="BN160" s="246"/>
      <c r="BO160" s="246"/>
      <c r="BP160" s="246"/>
      <c r="BQ160" s="246"/>
      <c r="BR160" s="246"/>
      <c r="BS160" s="246"/>
      <c r="BT160" s="246">
        <v>1</v>
      </c>
      <c r="BU160" s="246"/>
      <c r="BV160" s="246"/>
      <c r="BW160" s="246"/>
      <c r="BX160" s="246"/>
      <c r="BY160" s="246"/>
      <c r="BZ160" s="246"/>
      <c r="CA160" s="246"/>
      <c r="CB160" s="246"/>
      <c r="CC160" s="246"/>
      <c r="CD160" s="246"/>
      <c r="CE160" s="246"/>
      <c r="CF160" s="246"/>
      <c r="CG160" s="246"/>
      <c r="CH160" s="246"/>
      <c r="CI160" s="246"/>
      <c r="CJ160" s="247">
        <v>2800000</v>
      </c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</row>
    <row r="161" spans="1:105" s="45" customFormat="1" ht="15" customHeight="1" x14ac:dyDescent="0.2">
      <c r="A161" s="205"/>
      <c r="B161" s="205"/>
      <c r="C161" s="205"/>
      <c r="D161" s="205"/>
      <c r="E161" s="205"/>
      <c r="F161" s="205"/>
      <c r="G161" s="205"/>
      <c r="H161" s="248" t="s">
        <v>84</v>
      </c>
      <c r="I161" s="248"/>
      <c r="J161" s="248"/>
      <c r="K161" s="248"/>
      <c r="L161" s="248"/>
      <c r="M161" s="248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  <c r="AA161" s="248"/>
      <c r="AB161" s="248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248"/>
      <c r="AM161" s="248"/>
      <c r="AN161" s="248"/>
      <c r="AO161" s="248"/>
      <c r="AP161" s="248"/>
      <c r="AQ161" s="248"/>
      <c r="AR161" s="248"/>
      <c r="AS161" s="248"/>
      <c r="AT161" s="248"/>
      <c r="AU161" s="248"/>
      <c r="AV161" s="248"/>
      <c r="AW161" s="248"/>
      <c r="AX161" s="248"/>
      <c r="AY161" s="248"/>
      <c r="AZ161" s="248"/>
      <c r="BA161" s="248"/>
      <c r="BB161" s="248"/>
      <c r="BC161" s="249"/>
      <c r="BD161" s="246" t="s">
        <v>85</v>
      </c>
      <c r="BE161" s="246"/>
      <c r="BF161" s="246"/>
      <c r="BG161" s="246"/>
      <c r="BH161" s="246"/>
      <c r="BI161" s="246"/>
      <c r="BJ161" s="246"/>
      <c r="BK161" s="246"/>
      <c r="BL161" s="246"/>
      <c r="BM161" s="246"/>
      <c r="BN161" s="246"/>
      <c r="BO161" s="246"/>
      <c r="BP161" s="246"/>
      <c r="BQ161" s="246"/>
      <c r="BR161" s="246"/>
      <c r="BS161" s="246"/>
      <c r="BT161" s="246" t="s">
        <v>85</v>
      </c>
      <c r="BU161" s="246"/>
      <c r="BV161" s="246"/>
      <c r="BW161" s="246"/>
      <c r="BX161" s="246"/>
      <c r="BY161" s="246"/>
      <c r="BZ161" s="246"/>
      <c r="CA161" s="246"/>
      <c r="CB161" s="246"/>
      <c r="CC161" s="246"/>
      <c r="CD161" s="246"/>
      <c r="CE161" s="246"/>
      <c r="CF161" s="246"/>
      <c r="CG161" s="246"/>
      <c r="CH161" s="246"/>
      <c r="CI161" s="246"/>
      <c r="CJ161" s="250">
        <v>3147900</v>
      </c>
      <c r="CK161" s="250"/>
      <c r="CL161" s="250"/>
      <c r="CM161" s="250"/>
      <c r="CN161" s="250"/>
      <c r="CO161" s="250"/>
      <c r="CP161" s="250"/>
      <c r="CQ161" s="250"/>
      <c r="CR161" s="250"/>
      <c r="CS161" s="250"/>
      <c r="CT161" s="250"/>
      <c r="CU161" s="250"/>
      <c r="CV161" s="250"/>
      <c r="CW161" s="250"/>
      <c r="CX161" s="250"/>
      <c r="CY161" s="250"/>
      <c r="CZ161" s="250"/>
      <c r="DA161" s="250"/>
    </row>
    <row r="162" spans="1:105" ht="12" customHeight="1" x14ac:dyDescent="0.25"/>
    <row r="163" spans="1:105" s="42" customFormat="1" ht="14.25" x14ac:dyDescent="0.2">
      <c r="A163" s="185" t="s">
        <v>319</v>
      </c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  <c r="S163" s="185"/>
      <c r="T163" s="185"/>
      <c r="U163" s="185"/>
      <c r="V163" s="185"/>
      <c r="W163" s="185"/>
      <c r="X163" s="185"/>
      <c r="Y163" s="185"/>
      <c r="Z163" s="185"/>
      <c r="AA163" s="185"/>
      <c r="AB163" s="185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</row>
    <row r="164" spans="1:105" ht="10.5" customHeight="1" x14ac:dyDescent="0.25"/>
    <row r="165" spans="1:105" ht="30" customHeight="1" x14ac:dyDescent="0.25">
      <c r="A165" s="190" t="s">
        <v>78</v>
      </c>
      <c r="B165" s="191"/>
      <c r="C165" s="191"/>
      <c r="D165" s="191"/>
      <c r="E165" s="191"/>
      <c r="F165" s="191"/>
      <c r="G165" s="192"/>
      <c r="H165" s="190" t="s">
        <v>125</v>
      </c>
      <c r="I165" s="191"/>
      <c r="J165" s="191"/>
      <c r="K165" s="191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91"/>
      <c r="Z165" s="191"/>
      <c r="AA165" s="191"/>
      <c r="AB165" s="191"/>
      <c r="AC165" s="191"/>
      <c r="AD165" s="191"/>
      <c r="AE165" s="191"/>
      <c r="AF165" s="191"/>
      <c r="AG165" s="191"/>
      <c r="AH165" s="191"/>
      <c r="AI165" s="191"/>
      <c r="AJ165" s="191"/>
      <c r="AK165" s="191"/>
      <c r="AL165" s="191"/>
      <c r="AM165" s="191"/>
      <c r="AN165" s="191"/>
      <c r="AO165" s="191"/>
      <c r="AP165" s="191"/>
      <c r="AQ165" s="191"/>
      <c r="AR165" s="191"/>
      <c r="AS165" s="191"/>
      <c r="AT165" s="191"/>
      <c r="AU165" s="191"/>
      <c r="AV165" s="191"/>
      <c r="AW165" s="191"/>
      <c r="AX165" s="191"/>
      <c r="AY165" s="191"/>
      <c r="AZ165" s="191"/>
      <c r="BA165" s="191"/>
      <c r="BB165" s="191"/>
      <c r="BC165" s="191"/>
      <c r="BD165" s="191"/>
      <c r="BE165" s="191"/>
      <c r="BF165" s="191"/>
      <c r="BG165" s="191"/>
      <c r="BH165" s="191"/>
      <c r="BI165" s="191"/>
      <c r="BJ165" s="191"/>
      <c r="BK165" s="191"/>
      <c r="BL165" s="191"/>
      <c r="BM165" s="191"/>
      <c r="BN165" s="191"/>
      <c r="BO165" s="191"/>
      <c r="BP165" s="191"/>
      <c r="BQ165" s="191"/>
      <c r="BR165" s="191"/>
      <c r="BS165" s="192"/>
      <c r="BT165" s="190" t="s">
        <v>181</v>
      </c>
      <c r="BU165" s="191"/>
      <c r="BV165" s="191"/>
      <c r="BW165" s="191"/>
      <c r="BX165" s="191"/>
      <c r="BY165" s="191"/>
      <c r="BZ165" s="191"/>
      <c r="CA165" s="191"/>
      <c r="CB165" s="191"/>
      <c r="CC165" s="191"/>
      <c r="CD165" s="191"/>
      <c r="CE165" s="191"/>
      <c r="CF165" s="191"/>
      <c r="CG165" s="191"/>
      <c r="CH165" s="191"/>
      <c r="CI165" s="192"/>
      <c r="CJ165" s="190" t="s">
        <v>182</v>
      </c>
      <c r="CK165" s="191"/>
      <c r="CL165" s="191"/>
      <c r="CM165" s="191"/>
      <c r="CN165" s="191"/>
      <c r="CO165" s="191"/>
      <c r="CP165" s="191"/>
      <c r="CQ165" s="191"/>
      <c r="CR165" s="191"/>
      <c r="CS165" s="191"/>
      <c r="CT165" s="191"/>
      <c r="CU165" s="191"/>
      <c r="CV165" s="191"/>
      <c r="CW165" s="191"/>
      <c r="CX165" s="191"/>
      <c r="CY165" s="191"/>
      <c r="CZ165" s="191"/>
      <c r="DA165" s="192"/>
    </row>
    <row r="166" spans="1:105" s="46" customFormat="1" ht="12.75" x14ac:dyDescent="0.2">
      <c r="A166" s="198">
        <v>1</v>
      </c>
      <c r="B166" s="198"/>
      <c r="C166" s="198"/>
      <c r="D166" s="198"/>
      <c r="E166" s="198"/>
      <c r="F166" s="198"/>
      <c r="G166" s="198"/>
      <c r="H166" s="198">
        <v>2</v>
      </c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>
        <v>3</v>
      </c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>
        <v>4</v>
      </c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</row>
    <row r="167" spans="1:105" ht="24.75" customHeight="1" x14ac:dyDescent="0.25">
      <c r="A167" s="205" t="s">
        <v>90</v>
      </c>
      <c r="B167" s="205"/>
      <c r="C167" s="205"/>
      <c r="D167" s="205"/>
      <c r="E167" s="205"/>
      <c r="F167" s="205"/>
      <c r="G167" s="205"/>
      <c r="H167" s="252" t="s">
        <v>183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4"/>
      <c r="BE167" s="254"/>
      <c r="BF167" s="254"/>
      <c r="BG167" s="254"/>
      <c r="BH167" s="254"/>
      <c r="BI167" s="254"/>
      <c r="BJ167" s="254"/>
      <c r="BK167" s="254"/>
      <c r="BL167" s="254"/>
      <c r="BM167" s="254"/>
      <c r="BN167" s="254"/>
      <c r="BO167" s="254"/>
      <c r="BP167" s="254"/>
      <c r="BQ167" s="254"/>
      <c r="BR167" s="254"/>
      <c r="BS167" s="255"/>
      <c r="BT167" s="246">
        <v>1</v>
      </c>
      <c r="BU167" s="246"/>
      <c r="BV167" s="246"/>
      <c r="BW167" s="246"/>
      <c r="BX167" s="246"/>
      <c r="BY167" s="246"/>
      <c r="BZ167" s="246"/>
      <c r="CA167" s="246"/>
      <c r="CB167" s="246"/>
      <c r="CC167" s="246"/>
      <c r="CD167" s="246"/>
      <c r="CE167" s="246"/>
      <c r="CF167" s="246"/>
      <c r="CG167" s="246"/>
      <c r="CH167" s="246"/>
      <c r="CI167" s="246"/>
      <c r="CJ167" s="247">
        <v>70500</v>
      </c>
      <c r="CK167" s="247"/>
      <c r="CL167" s="247"/>
      <c r="CM167" s="247"/>
      <c r="CN167" s="247"/>
      <c r="CO167" s="247"/>
      <c r="CP167" s="247"/>
      <c r="CQ167" s="247"/>
      <c r="CR167" s="247"/>
      <c r="CS167" s="247"/>
      <c r="CT167" s="247"/>
      <c r="CU167" s="247"/>
      <c r="CV167" s="247"/>
      <c r="CW167" s="247"/>
      <c r="CX167" s="247"/>
      <c r="CY167" s="247"/>
      <c r="CZ167" s="247"/>
      <c r="DA167" s="247"/>
    </row>
    <row r="168" spans="1:105" ht="24.75" customHeight="1" x14ac:dyDescent="0.25">
      <c r="A168" s="205" t="s">
        <v>103</v>
      </c>
      <c r="B168" s="205"/>
      <c r="C168" s="205"/>
      <c r="D168" s="205"/>
      <c r="E168" s="205"/>
      <c r="F168" s="205"/>
      <c r="G168" s="205"/>
      <c r="H168" s="252" t="s">
        <v>184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4"/>
      <c r="BE168" s="254"/>
      <c r="BF168" s="254"/>
      <c r="BG168" s="254"/>
      <c r="BH168" s="254"/>
      <c r="BI168" s="254"/>
      <c r="BJ168" s="254"/>
      <c r="BK168" s="254"/>
      <c r="BL168" s="254"/>
      <c r="BM168" s="254"/>
      <c r="BN168" s="254"/>
      <c r="BO168" s="254"/>
      <c r="BP168" s="254"/>
      <c r="BQ168" s="254"/>
      <c r="BR168" s="254"/>
      <c r="BS168" s="255"/>
      <c r="BT168" s="246">
        <v>1</v>
      </c>
      <c r="BU168" s="246"/>
      <c r="BV168" s="246"/>
      <c r="BW168" s="246"/>
      <c r="BX168" s="246"/>
      <c r="BY168" s="246"/>
      <c r="BZ168" s="246"/>
      <c r="CA168" s="246"/>
      <c r="CB168" s="246"/>
      <c r="CC168" s="246"/>
      <c r="CD168" s="246"/>
      <c r="CE168" s="246"/>
      <c r="CF168" s="246"/>
      <c r="CG168" s="246"/>
      <c r="CH168" s="246"/>
      <c r="CI168" s="246"/>
      <c r="CJ168" s="247">
        <v>78000</v>
      </c>
      <c r="CK168" s="247"/>
      <c r="CL168" s="247"/>
      <c r="CM168" s="247"/>
      <c r="CN168" s="247"/>
      <c r="CO168" s="247"/>
      <c r="CP168" s="247"/>
      <c r="CQ168" s="247"/>
      <c r="CR168" s="247"/>
      <c r="CS168" s="247"/>
      <c r="CT168" s="247"/>
      <c r="CU168" s="247"/>
      <c r="CV168" s="247"/>
      <c r="CW168" s="247"/>
      <c r="CX168" s="247"/>
      <c r="CY168" s="247"/>
      <c r="CZ168" s="247"/>
      <c r="DA168" s="247"/>
    </row>
    <row r="169" spans="1:105" ht="24.75" customHeight="1" x14ac:dyDescent="0.25">
      <c r="A169" s="205" t="s">
        <v>114</v>
      </c>
      <c r="B169" s="205"/>
      <c r="C169" s="205"/>
      <c r="D169" s="205"/>
      <c r="E169" s="205"/>
      <c r="F169" s="205"/>
      <c r="G169" s="205"/>
      <c r="H169" s="252" t="s">
        <v>185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4"/>
      <c r="BE169" s="254"/>
      <c r="BF169" s="254"/>
      <c r="BG169" s="254"/>
      <c r="BH169" s="254"/>
      <c r="BI169" s="254"/>
      <c r="BJ169" s="254"/>
      <c r="BK169" s="254"/>
      <c r="BL169" s="254"/>
      <c r="BM169" s="254"/>
      <c r="BN169" s="254"/>
      <c r="BO169" s="254"/>
      <c r="BP169" s="254"/>
      <c r="BQ169" s="254"/>
      <c r="BR169" s="254"/>
      <c r="BS169" s="255"/>
      <c r="BT169" s="246">
        <v>1</v>
      </c>
      <c r="BU169" s="246"/>
      <c r="BV169" s="246"/>
      <c r="BW169" s="246"/>
      <c r="BX169" s="246"/>
      <c r="BY169" s="246"/>
      <c r="BZ169" s="246"/>
      <c r="CA169" s="246"/>
      <c r="CB169" s="246"/>
      <c r="CC169" s="246"/>
      <c r="CD169" s="246"/>
      <c r="CE169" s="246"/>
      <c r="CF169" s="246"/>
      <c r="CG169" s="246"/>
      <c r="CH169" s="246"/>
      <c r="CI169" s="246"/>
      <c r="CJ169" s="247">
        <v>1450900</v>
      </c>
      <c r="CK169" s="247"/>
      <c r="CL169" s="247"/>
      <c r="CM169" s="247"/>
      <c r="CN169" s="247"/>
      <c r="CO169" s="247"/>
      <c r="CP169" s="247"/>
      <c r="CQ169" s="247"/>
      <c r="CR169" s="247"/>
      <c r="CS169" s="247"/>
      <c r="CT169" s="247"/>
      <c r="CU169" s="247"/>
      <c r="CV169" s="247"/>
      <c r="CW169" s="247"/>
      <c r="CX169" s="247"/>
      <c r="CY169" s="247"/>
      <c r="CZ169" s="247"/>
      <c r="DA169" s="247"/>
    </row>
    <row r="170" spans="1:105" ht="15" customHeight="1" x14ac:dyDescent="0.25">
      <c r="A170" s="205"/>
      <c r="B170" s="205"/>
      <c r="C170" s="205"/>
      <c r="D170" s="205"/>
      <c r="E170" s="205"/>
      <c r="F170" s="205"/>
      <c r="G170" s="205"/>
      <c r="H170" s="256" t="s">
        <v>84</v>
      </c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57"/>
      <c r="AY170" s="257"/>
      <c r="AZ170" s="257"/>
      <c r="BA170" s="257"/>
      <c r="BB170" s="257"/>
      <c r="BC170" s="257"/>
      <c r="BD170" s="257"/>
      <c r="BE170" s="257"/>
      <c r="BF170" s="257"/>
      <c r="BG170" s="257"/>
      <c r="BH170" s="257"/>
      <c r="BI170" s="257"/>
      <c r="BJ170" s="257"/>
      <c r="BK170" s="257"/>
      <c r="BL170" s="257"/>
      <c r="BM170" s="257"/>
      <c r="BN170" s="257"/>
      <c r="BO170" s="257"/>
      <c r="BP170" s="257"/>
      <c r="BQ170" s="257"/>
      <c r="BR170" s="257"/>
      <c r="BS170" s="258"/>
      <c r="BT170" s="246" t="s">
        <v>85</v>
      </c>
      <c r="BU170" s="246"/>
      <c r="BV170" s="246"/>
      <c r="BW170" s="246"/>
      <c r="BX170" s="246"/>
      <c r="BY170" s="246"/>
      <c r="BZ170" s="246"/>
      <c r="CA170" s="246"/>
      <c r="CB170" s="246"/>
      <c r="CC170" s="246"/>
      <c r="CD170" s="246"/>
      <c r="CE170" s="246"/>
      <c r="CF170" s="246"/>
      <c r="CG170" s="246"/>
      <c r="CH170" s="246"/>
      <c r="CI170" s="246"/>
      <c r="CJ170" s="250">
        <v>1599400</v>
      </c>
      <c r="CK170" s="250"/>
      <c r="CL170" s="250"/>
      <c r="CM170" s="250"/>
      <c r="CN170" s="250"/>
      <c r="CO170" s="250"/>
      <c r="CP170" s="250"/>
      <c r="CQ170" s="250"/>
      <c r="CR170" s="250"/>
      <c r="CS170" s="250"/>
      <c r="CT170" s="250"/>
      <c r="CU170" s="250"/>
      <c r="CV170" s="250"/>
      <c r="CW170" s="250"/>
      <c r="CX170" s="250"/>
      <c r="CY170" s="250"/>
      <c r="CZ170" s="250"/>
      <c r="DA170" s="250"/>
    </row>
    <row r="171" spans="1:105" ht="12" customHeight="1" x14ac:dyDescent="0.25"/>
    <row r="172" spans="1:105" s="42" customFormat="1" ht="28.5" customHeight="1" x14ac:dyDescent="0.2">
      <c r="A172" s="251" t="s">
        <v>315</v>
      </c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Y172" s="251"/>
      <c r="Z172" s="251"/>
      <c r="AA172" s="251"/>
      <c r="AB172" s="251"/>
      <c r="AC172" s="251"/>
      <c r="AD172" s="251"/>
      <c r="AE172" s="251"/>
      <c r="AF172" s="251"/>
      <c r="AG172" s="251"/>
      <c r="AH172" s="251"/>
      <c r="AI172" s="251"/>
      <c r="AJ172" s="251"/>
      <c r="AK172" s="251"/>
      <c r="AL172" s="251"/>
      <c r="AM172" s="251"/>
      <c r="AN172" s="251"/>
      <c r="AO172" s="251"/>
      <c r="AP172" s="251"/>
      <c r="AQ172" s="251"/>
      <c r="AR172" s="251"/>
      <c r="AS172" s="251"/>
      <c r="AT172" s="251"/>
      <c r="AU172" s="251"/>
      <c r="AV172" s="251"/>
      <c r="AW172" s="251"/>
      <c r="AX172" s="251"/>
      <c r="AY172" s="251"/>
      <c r="AZ172" s="251"/>
      <c r="BA172" s="251"/>
      <c r="BB172" s="251"/>
      <c r="BC172" s="251"/>
      <c r="BD172" s="251"/>
      <c r="BE172" s="251"/>
      <c r="BF172" s="251"/>
      <c r="BG172" s="251"/>
      <c r="BH172" s="251"/>
      <c r="BI172" s="251"/>
      <c r="BJ172" s="251"/>
      <c r="BK172" s="251"/>
      <c r="BL172" s="251"/>
      <c r="BM172" s="251"/>
      <c r="BN172" s="251"/>
      <c r="BO172" s="251"/>
      <c r="BP172" s="251"/>
      <c r="BQ172" s="251"/>
      <c r="BR172" s="251"/>
      <c r="BS172" s="251"/>
      <c r="BT172" s="251"/>
      <c r="BU172" s="251"/>
      <c r="BV172" s="251"/>
      <c r="BW172" s="251"/>
      <c r="BX172" s="251"/>
      <c r="BY172" s="251"/>
      <c r="BZ172" s="251"/>
      <c r="CA172" s="251"/>
      <c r="CB172" s="251"/>
      <c r="CC172" s="251"/>
      <c r="CD172" s="251"/>
      <c r="CE172" s="251"/>
      <c r="CF172" s="251"/>
      <c r="CG172" s="251"/>
      <c r="CH172" s="251"/>
      <c r="CI172" s="251"/>
      <c r="CJ172" s="251"/>
      <c r="CK172" s="251"/>
      <c r="CL172" s="251"/>
      <c r="CM172" s="251"/>
      <c r="CN172" s="251"/>
      <c r="CO172" s="251"/>
      <c r="CP172" s="251"/>
      <c r="CQ172" s="251"/>
      <c r="CR172" s="251"/>
      <c r="CS172" s="251"/>
      <c r="CT172" s="251"/>
      <c r="CU172" s="251"/>
      <c r="CV172" s="251"/>
      <c r="CW172" s="251"/>
      <c r="CX172" s="251"/>
      <c r="CY172" s="251"/>
      <c r="CZ172" s="251"/>
      <c r="DA172" s="251"/>
    </row>
    <row r="173" spans="1:105" ht="10.5" customHeight="1" x14ac:dyDescent="0.25"/>
    <row r="174" spans="1:105" s="43" customFormat="1" ht="30" customHeight="1" x14ac:dyDescent="0.2">
      <c r="A174" s="190" t="s">
        <v>78</v>
      </c>
      <c r="B174" s="191"/>
      <c r="C174" s="191"/>
      <c r="D174" s="191"/>
      <c r="E174" s="191"/>
      <c r="F174" s="191"/>
      <c r="G174" s="192"/>
      <c r="H174" s="190" t="s">
        <v>125</v>
      </c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91"/>
      <c r="Z174" s="191"/>
      <c r="AA174" s="191"/>
      <c r="AB174" s="191"/>
      <c r="AC174" s="191"/>
      <c r="AD174" s="191"/>
      <c r="AE174" s="191"/>
      <c r="AF174" s="191"/>
      <c r="AG174" s="191"/>
      <c r="AH174" s="191"/>
      <c r="AI174" s="191"/>
      <c r="AJ174" s="191"/>
      <c r="AK174" s="191"/>
      <c r="AL174" s="191"/>
      <c r="AM174" s="191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191"/>
      <c r="AZ174" s="191"/>
      <c r="BA174" s="191"/>
      <c r="BB174" s="191"/>
      <c r="BC174" s="192"/>
      <c r="BD174" s="190" t="s">
        <v>164</v>
      </c>
      <c r="BE174" s="191"/>
      <c r="BF174" s="191"/>
      <c r="BG174" s="191"/>
      <c r="BH174" s="191"/>
      <c r="BI174" s="191"/>
      <c r="BJ174" s="191"/>
      <c r="BK174" s="191"/>
      <c r="BL174" s="191"/>
      <c r="BM174" s="191"/>
      <c r="BN174" s="191"/>
      <c r="BO174" s="191"/>
      <c r="BP174" s="191"/>
      <c r="BQ174" s="191"/>
      <c r="BR174" s="191"/>
      <c r="BS174" s="192"/>
      <c r="BT174" s="190" t="s">
        <v>186</v>
      </c>
      <c r="BU174" s="191"/>
      <c r="BV174" s="191"/>
      <c r="BW174" s="191"/>
      <c r="BX174" s="191"/>
      <c r="BY174" s="191"/>
      <c r="BZ174" s="191"/>
      <c r="CA174" s="191"/>
      <c r="CB174" s="191"/>
      <c r="CC174" s="191"/>
      <c r="CD174" s="191"/>
      <c r="CE174" s="191"/>
      <c r="CF174" s="191"/>
      <c r="CG174" s="191"/>
      <c r="CH174" s="191"/>
      <c r="CI174" s="192"/>
      <c r="CJ174" s="190" t="s">
        <v>187</v>
      </c>
      <c r="CK174" s="191"/>
      <c r="CL174" s="191"/>
      <c r="CM174" s="191"/>
      <c r="CN174" s="191"/>
      <c r="CO174" s="191"/>
      <c r="CP174" s="191"/>
      <c r="CQ174" s="191"/>
      <c r="CR174" s="191"/>
      <c r="CS174" s="191"/>
      <c r="CT174" s="191"/>
      <c r="CU174" s="191"/>
      <c r="CV174" s="191"/>
      <c r="CW174" s="191"/>
      <c r="CX174" s="191"/>
      <c r="CY174" s="191"/>
      <c r="CZ174" s="191"/>
      <c r="DA174" s="192"/>
    </row>
    <row r="175" spans="1:105" s="44" customFormat="1" ht="12.75" x14ac:dyDescent="0.2">
      <c r="A175" s="198"/>
      <c r="B175" s="198"/>
      <c r="C175" s="198"/>
      <c r="D175" s="198"/>
      <c r="E175" s="198"/>
      <c r="F175" s="198"/>
      <c r="G175" s="198"/>
      <c r="H175" s="198">
        <v>1</v>
      </c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>
        <v>2</v>
      </c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>
        <v>3</v>
      </c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>
        <v>4</v>
      </c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</row>
    <row r="176" spans="1:105" s="45" customFormat="1" ht="15" customHeight="1" x14ac:dyDescent="0.2">
      <c r="A176" s="205" t="s">
        <v>90</v>
      </c>
      <c r="B176" s="205"/>
      <c r="C176" s="205"/>
      <c r="D176" s="205"/>
      <c r="E176" s="205"/>
      <c r="F176" s="205"/>
      <c r="G176" s="205"/>
      <c r="H176" s="206" t="s">
        <v>188</v>
      </c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46">
        <v>17250</v>
      </c>
      <c r="BE176" s="246"/>
      <c r="BF176" s="246"/>
      <c r="BG176" s="246"/>
      <c r="BH176" s="246"/>
      <c r="BI176" s="246"/>
      <c r="BJ176" s="246"/>
      <c r="BK176" s="246"/>
      <c r="BL176" s="246"/>
      <c r="BM176" s="246"/>
      <c r="BN176" s="246"/>
      <c r="BO176" s="246"/>
      <c r="BP176" s="246"/>
      <c r="BQ176" s="246"/>
      <c r="BR176" s="246"/>
      <c r="BS176" s="246"/>
      <c r="BT176" s="247">
        <f>CJ176/BD176</f>
        <v>193.57681159420289</v>
      </c>
      <c r="BU176" s="247"/>
      <c r="BV176" s="247"/>
      <c r="BW176" s="247"/>
      <c r="BX176" s="247"/>
      <c r="BY176" s="247"/>
      <c r="BZ176" s="247"/>
      <c r="CA176" s="247"/>
      <c r="CB176" s="247"/>
      <c r="CC176" s="247"/>
      <c r="CD176" s="247"/>
      <c r="CE176" s="247"/>
      <c r="CF176" s="247"/>
      <c r="CG176" s="247"/>
      <c r="CH176" s="247"/>
      <c r="CI176" s="247"/>
      <c r="CJ176" s="247">
        <v>3339200</v>
      </c>
      <c r="CK176" s="247"/>
      <c r="CL176" s="247"/>
      <c r="CM176" s="247"/>
      <c r="CN176" s="247"/>
      <c r="CO176" s="247"/>
      <c r="CP176" s="247"/>
      <c r="CQ176" s="247"/>
      <c r="CR176" s="247"/>
      <c r="CS176" s="247"/>
      <c r="CT176" s="247"/>
      <c r="CU176" s="247"/>
      <c r="CV176" s="247"/>
      <c r="CW176" s="247"/>
      <c r="CX176" s="247"/>
      <c r="CY176" s="247"/>
      <c r="CZ176" s="247"/>
      <c r="DA176" s="247"/>
    </row>
    <row r="177" spans="1:105" s="45" customFormat="1" ht="15" customHeight="1" x14ac:dyDescent="0.2">
      <c r="A177" s="205" t="s">
        <v>103</v>
      </c>
      <c r="B177" s="205"/>
      <c r="C177" s="205"/>
      <c r="D177" s="205"/>
      <c r="E177" s="205"/>
      <c r="F177" s="205"/>
      <c r="G177" s="205"/>
      <c r="H177" s="206" t="s">
        <v>189</v>
      </c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46">
        <v>260</v>
      </c>
      <c r="BE177" s="246"/>
      <c r="BF177" s="246"/>
      <c r="BG177" s="246"/>
      <c r="BH177" s="246"/>
      <c r="BI177" s="246"/>
      <c r="BJ177" s="246"/>
      <c r="BK177" s="246"/>
      <c r="BL177" s="246"/>
      <c r="BM177" s="246"/>
      <c r="BN177" s="246"/>
      <c r="BO177" s="246"/>
      <c r="BP177" s="246"/>
      <c r="BQ177" s="246"/>
      <c r="BR177" s="246"/>
      <c r="BS177" s="246"/>
      <c r="BT177" s="247">
        <f>CJ177/BD177</f>
        <v>238.84615384615384</v>
      </c>
      <c r="BU177" s="247"/>
      <c r="BV177" s="247"/>
      <c r="BW177" s="247"/>
      <c r="BX177" s="247"/>
      <c r="BY177" s="247"/>
      <c r="BZ177" s="247"/>
      <c r="CA177" s="247"/>
      <c r="CB177" s="247"/>
      <c r="CC177" s="247"/>
      <c r="CD177" s="247"/>
      <c r="CE177" s="247"/>
      <c r="CF177" s="247"/>
      <c r="CG177" s="247"/>
      <c r="CH177" s="247"/>
      <c r="CI177" s="247"/>
      <c r="CJ177" s="247">
        <v>62100</v>
      </c>
      <c r="CK177" s="247"/>
      <c r="CL177" s="247"/>
      <c r="CM177" s="247"/>
      <c r="CN177" s="247"/>
      <c r="CO177" s="247"/>
      <c r="CP177" s="247"/>
      <c r="CQ177" s="247"/>
      <c r="CR177" s="247"/>
      <c r="CS177" s="247"/>
      <c r="CT177" s="247"/>
      <c r="CU177" s="247"/>
      <c r="CV177" s="247"/>
      <c r="CW177" s="247"/>
      <c r="CX177" s="247"/>
      <c r="CY177" s="247"/>
      <c r="CZ177" s="247"/>
      <c r="DA177" s="247"/>
    </row>
    <row r="178" spans="1:105" s="45" customFormat="1" ht="15" customHeight="1" x14ac:dyDescent="0.2">
      <c r="A178" s="205"/>
      <c r="B178" s="205"/>
      <c r="C178" s="205"/>
      <c r="D178" s="205"/>
      <c r="E178" s="205"/>
      <c r="F178" s="205"/>
      <c r="G178" s="205"/>
      <c r="H178" s="248" t="s">
        <v>84</v>
      </c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  <c r="AA178" s="248"/>
      <c r="AB178" s="248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248"/>
      <c r="AM178" s="248"/>
      <c r="AN178" s="248"/>
      <c r="AO178" s="248"/>
      <c r="AP178" s="248"/>
      <c r="AQ178" s="248"/>
      <c r="AR178" s="248"/>
      <c r="AS178" s="248"/>
      <c r="AT178" s="248"/>
      <c r="AU178" s="248"/>
      <c r="AV178" s="248"/>
      <c r="AW178" s="248"/>
      <c r="AX178" s="248"/>
      <c r="AY178" s="248"/>
      <c r="AZ178" s="248"/>
      <c r="BA178" s="248"/>
      <c r="BB178" s="248"/>
      <c r="BC178" s="249"/>
      <c r="BD178" s="246"/>
      <c r="BE178" s="246"/>
      <c r="BF178" s="246"/>
      <c r="BG178" s="246"/>
      <c r="BH178" s="246"/>
      <c r="BI178" s="246"/>
      <c r="BJ178" s="246"/>
      <c r="BK178" s="246"/>
      <c r="BL178" s="246"/>
      <c r="BM178" s="246"/>
      <c r="BN178" s="246"/>
      <c r="BO178" s="246"/>
      <c r="BP178" s="246"/>
      <c r="BQ178" s="246"/>
      <c r="BR178" s="246"/>
      <c r="BS178" s="246"/>
      <c r="BT178" s="246" t="s">
        <v>85</v>
      </c>
      <c r="BU178" s="246"/>
      <c r="BV178" s="246"/>
      <c r="BW178" s="246"/>
      <c r="BX178" s="246"/>
      <c r="BY178" s="246"/>
      <c r="BZ178" s="246"/>
      <c r="CA178" s="246"/>
      <c r="CB178" s="246"/>
      <c r="CC178" s="246"/>
      <c r="CD178" s="246"/>
      <c r="CE178" s="246"/>
      <c r="CF178" s="246"/>
      <c r="CG178" s="246"/>
      <c r="CH178" s="246"/>
      <c r="CI178" s="246"/>
      <c r="CJ178" s="250">
        <v>3401300</v>
      </c>
      <c r="CK178" s="250"/>
      <c r="CL178" s="250"/>
      <c r="CM178" s="250"/>
      <c r="CN178" s="250"/>
      <c r="CO178" s="250"/>
      <c r="CP178" s="250"/>
      <c r="CQ178" s="250"/>
      <c r="CR178" s="250"/>
      <c r="CS178" s="250"/>
      <c r="CT178" s="250"/>
      <c r="CU178" s="250"/>
      <c r="CV178" s="250"/>
      <c r="CW178" s="250"/>
      <c r="CX178" s="250"/>
      <c r="CY178" s="250"/>
      <c r="CZ178" s="250"/>
      <c r="DA178" s="250"/>
    </row>
    <row r="179" spans="1:105" ht="12" customHeight="1" x14ac:dyDescent="0.25"/>
    <row r="180" spans="1:105" ht="12" customHeight="1" x14ac:dyDescent="0.25"/>
    <row r="181" spans="1:105" s="42" customFormat="1" ht="28.5" customHeight="1" x14ac:dyDescent="0.25">
      <c r="A181" s="245" t="s">
        <v>324</v>
      </c>
      <c r="B181" s="245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45"/>
      <c r="BR181" s="245"/>
      <c r="BS181" s="245"/>
      <c r="BT181" s="245"/>
      <c r="BU181" s="245"/>
      <c r="BV181" s="245"/>
      <c r="BW181" s="245"/>
      <c r="BX181" s="245"/>
      <c r="BY181" s="245"/>
      <c r="BZ181" s="245"/>
      <c r="CA181" s="245"/>
      <c r="CB181" s="245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245"/>
      <c r="CZ181" s="245"/>
      <c r="DA181" s="245"/>
    </row>
    <row r="182" spans="1:105" ht="12" customHeight="1" x14ac:dyDescent="0.25"/>
    <row r="183" spans="1:105" ht="12" customHeight="1" x14ac:dyDescent="0.25"/>
    <row r="184" spans="1:105" ht="12" customHeight="1" x14ac:dyDescent="0.25">
      <c r="A184" s="304" t="s">
        <v>190</v>
      </c>
      <c r="B184" s="305"/>
      <c r="C184" s="305"/>
      <c r="D184" s="305"/>
      <c r="E184" s="305"/>
      <c r="F184" s="305"/>
      <c r="G184" s="305"/>
      <c r="H184" s="305"/>
      <c r="I184" s="305"/>
      <c r="J184" s="305"/>
      <c r="K184" s="305"/>
      <c r="L184" s="305"/>
      <c r="M184" s="305"/>
      <c r="N184" s="305"/>
      <c r="O184" s="305"/>
      <c r="P184" s="305"/>
      <c r="Q184" s="305"/>
      <c r="R184" s="305"/>
      <c r="S184" s="305"/>
      <c r="T184" s="305"/>
      <c r="U184" s="305"/>
      <c r="V184" s="305"/>
      <c r="W184" s="305"/>
      <c r="X184" s="305"/>
      <c r="Y184" s="305"/>
      <c r="Z184" s="305"/>
      <c r="AA184" s="305"/>
      <c r="AB184" s="305"/>
      <c r="AC184" s="305"/>
      <c r="AD184" s="305"/>
      <c r="AE184" s="305"/>
      <c r="AF184" s="305"/>
      <c r="AG184" s="305"/>
      <c r="AH184" s="305"/>
      <c r="AI184" s="305"/>
      <c r="AJ184" s="305"/>
      <c r="AK184" s="305"/>
      <c r="AL184" s="305"/>
      <c r="AM184" s="305"/>
      <c r="AN184" s="305"/>
      <c r="AO184" s="305"/>
      <c r="AP184" s="305"/>
      <c r="AQ184" s="305"/>
      <c r="AR184" s="305"/>
      <c r="AS184" s="305"/>
      <c r="AT184" s="305"/>
      <c r="AU184" s="305"/>
      <c r="AV184" s="305"/>
      <c r="AW184" s="305"/>
      <c r="AX184" s="305"/>
      <c r="AY184" s="305"/>
      <c r="AZ184" s="305"/>
      <c r="BA184" s="305"/>
      <c r="BB184" s="305"/>
      <c r="BC184" s="305"/>
      <c r="BD184" s="305"/>
      <c r="BE184" s="305"/>
      <c r="BF184" s="305"/>
      <c r="BG184" s="305"/>
      <c r="BH184" s="305"/>
      <c r="BI184" s="305"/>
      <c r="BJ184" s="305"/>
      <c r="BK184" s="305"/>
      <c r="BL184" s="305"/>
      <c r="BM184" s="305"/>
      <c r="BN184" s="305"/>
      <c r="BO184" s="305"/>
      <c r="BP184" s="305"/>
      <c r="BQ184" s="305"/>
      <c r="BR184" s="305"/>
      <c r="BS184" s="305"/>
      <c r="BT184" s="305"/>
      <c r="BU184" s="305"/>
      <c r="BV184" s="305"/>
      <c r="BW184" s="305"/>
      <c r="BX184" s="305"/>
      <c r="BY184" s="305"/>
      <c r="BZ184" s="305"/>
      <c r="CA184" s="305"/>
      <c r="CB184" s="305"/>
      <c r="CC184" s="305"/>
      <c r="CD184" s="305"/>
      <c r="CE184" s="305"/>
      <c r="CF184" s="305"/>
      <c r="CG184" s="305"/>
      <c r="CH184" s="305"/>
      <c r="CI184" s="305"/>
      <c r="CJ184" s="305"/>
      <c r="CK184" s="305"/>
      <c r="CL184" s="305"/>
      <c r="CM184" s="305"/>
      <c r="CN184" s="305"/>
      <c r="CO184" s="305"/>
      <c r="CP184" s="305"/>
      <c r="CQ184" s="305"/>
      <c r="CR184" s="305"/>
      <c r="CS184" s="305"/>
      <c r="CT184" s="305"/>
      <c r="CU184" s="305"/>
      <c r="CV184" s="305"/>
      <c r="CW184" s="305"/>
      <c r="CX184" s="305"/>
      <c r="CY184" s="305"/>
      <c r="CZ184" s="305"/>
      <c r="DA184" s="305"/>
    </row>
  </sheetData>
  <mergeCells count="575">
    <mergeCell ref="A184:DA184"/>
    <mergeCell ref="A4:F4"/>
    <mergeCell ref="G4:AD4"/>
    <mergeCell ref="AE4:BC4"/>
    <mergeCell ref="BD4:BS4"/>
    <mergeCell ref="BT4:CI4"/>
    <mergeCell ref="CJ4:DA4"/>
    <mergeCell ref="A1:CZ1"/>
    <mergeCell ref="A2:DA2"/>
    <mergeCell ref="A3:F3"/>
    <mergeCell ref="G3:AD3"/>
    <mergeCell ref="AE3:BC3"/>
    <mergeCell ref="BD3:BS3"/>
    <mergeCell ref="BT3:CI3"/>
    <mergeCell ref="CJ3:DA3"/>
    <mergeCell ref="A6:F6"/>
    <mergeCell ref="G6:AD6"/>
    <mergeCell ref="AE6:BC6"/>
    <mergeCell ref="BD6:BS6"/>
    <mergeCell ref="BT6:CI6"/>
    <mergeCell ref="CJ6:DA6"/>
    <mergeCell ref="A5:F5"/>
    <mergeCell ref="G5:AD5"/>
    <mergeCell ref="AE5:BC5"/>
    <mergeCell ref="BD5:BS5"/>
    <mergeCell ref="BT5:CI5"/>
    <mergeCell ref="CJ5:DA5"/>
    <mergeCell ref="A11:F11"/>
    <mergeCell ref="G11:AD11"/>
    <mergeCell ref="AE11:AY11"/>
    <mergeCell ref="AZ11:BQ11"/>
    <mergeCell ref="BR11:CI11"/>
    <mergeCell ref="CJ11:DA11"/>
    <mergeCell ref="A8:DA8"/>
    <mergeCell ref="A9:DA9"/>
    <mergeCell ref="A10:F10"/>
    <mergeCell ref="G10:AD10"/>
    <mergeCell ref="AE10:AY10"/>
    <mergeCell ref="AZ10:BQ10"/>
    <mergeCell ref="BR10:CI10"/>
    <mergeCell ref="CJ10:DA10"/>
    <mergeCell ref="A13:F13"/>
    <mergeCell ref="G13:AD13"/>
    <mergeCell ref="AE13:AY13"/>
    <mergeCell ref="AZ13:BQ13"/>
    <mergeCell ref="BR13:CI13"/>
    <mergeCell ref="CJ13:DA13"/>
    <mergeCell ref="A12:F12"/>
    <mergeCell ref="G12:AD12"/>
    <mergeCell ref="AE12:AY12"/>
    <mergeCell ref="AZ12:BQ12"/>
    <mergeCell ref="BR12:CI12"/>
    <mergeCell ref="CJ12:DA12"/>
    <mergeCell ref="A18:F18"/>
    <mergeCell ref="G18:BV18"/>
    <mergeCell ref="BW18:CL18"/>
    <mergeCell ref="CM18:DA18"/>
    <mergeCell ref="A19:F19"/>
    <mergeCell ref="H19:BV19"/>
    <mergeCell ref="BW19:CL19"/>
    <mergeCell ref="CM19:DA19"/>
    <mergeCell ref="A15:DA15"/>
    <mergeCell ref="A16:DA16"/>
    <mergeCell ref="A17:F17"/>
    <mergeCell ref="G17:BV17"/>
    <mergeCell ref="BW17:CL17"/>
    <mergeCell ref="CM17:DA17"/>
    <mergeCell ref="A23:F23"/>
    <mergeCell ref="H23:BV23"/>
    <mergeCell ref="BW23:CL23"/>
    <mergeCell ref="CM23:DA23"/>
    <mergeCell ref="A24:F24"/>
    <mergeCell ref="H24:BV24"/>
    <mergeCell ref="BW24:CL24"/>
    <mergeCell ref="CM24:DA24"/>
    <mergeCell ref="A20:F21"/>
    <mergeCell ref="H20:BV20"/>
    <mergeCell ref="BW20:CL21"/>
    <mergeCell ref="CM20:DA21"/>
    <mergeCell ref="H21:BV21"/>
    <mergeCell ref="A22:F22"/>
    <mergeCell ref="H22:BV22"/>
    <mergeCell ref="BW22:CL22"/>
    <mergeCell ref="CM22:DA22"/>
    <mergeCell ref="A25:F26"/>
    <mergeCell ref="H25:BV25"/>
    <mergeCell ref="BW25:CL26"/>
    <mergeCell ref="CM25:DA26"/>
    <mergeCell ref="H26:BV26"/>
    <mergeCell ref="A27:F27"/>
    <mergeCell ref="H27:BV27"/>
    <mergeCell ref="BW27:CL27"/>
    <mergeCell ref="CM27:DA27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28:F28"/>
    <mergeCell ref="H28:BV28"/>
    <mergeCell ref="BW28:CL28"/>
    <mergeCell ref="CM28:DA28"/>
    <mergeCell ref="A29:F29"/>
    <mergeCell ref="H29:BV29"/>
    <mergeCell ref="BW29:CL29"/>
    <mergeCell ref="CM29:DA29"/>
    <mergeCell ref="A38:DA38"/>
    <mergeCell ref="A40:G40"/>
    <mergeCell ref="H40:BC40"/>
    <mergeCell ref="BD40:BS40"/>
    <mergeCell ref="BT40:CI40"/>
    <mergeCell ref="CJ40:DA40"/>
    <mergeCell ref="A32:F32"/>
    <mergeCell ref="G32:BV32"/>
    <mergeCell ref="BW32:CL32"/>
    <mergeCell ref="CM32:DA32"/>
    <mergeCell ref="A34:DA34"/>
    <mergeCell ref="A36:DA36"/>
    <mergeCell ref="A41:G41"/>
    <mergeCell ref="H41:BC41"/>
    <mergeCell ref="BD41:BS41"/>
    <mergeCell ref="BT41:CI41"/>
    <mergeCell ref="CJ41:DA41"/>
    <mergeCell ref="A42:G42"/>
    <mergeCell ref="H42:BC42"/>
    <mergeCell ref="BD42:BS42"/>
    <mergeCell ref="BT42:CI42"/>
    <mergeCell ref="CJ42:DA42"/>
    <mergeCell ref="A46:DA46"/>
    <mergeCell ref="A48:DA48"/>
    <mergeCell ref="A50:DA50"/>
    <mergeCell ref="A51:G51"/>
    <mergeCell ref="H51:BC51"/>
    <mergeCell ref="BD51:BS51"/>
    <mergeCell ref="BT51:CD51"/>
    <mergeCell ref="CE51:DA51"/>
    <mergeCell ref="A43:G43"/>
    <mergeCell ref="H43:BC43"/>
    <mergeCell ref="BD43:BS43"/>
    <mergeCell ref="BT43:CI43"/>
    <mergeCell ref="CJ43:DA43"/>
    <mergeCell ref="A44:G44"/>
    <mergeCell ref="H44:BC44"/>
    <mergeCell ref="BD44:BS44"/>
    <mergeCell ref="BT44:CI44"/>
    <mergeCell ref="CJ44:DA44"/>
    <mergeCell ref="A52:G52"/>
    <mergeCell ref="H52:BC52"/>
    <mergeCell ref="BD52:BS52"/>
    <mergeCell ref="BT52:CD52"/>
    <mergeCell ref="CE52:DA52"/>
    <mergeCell ref="A53:G53"/>
    <mergeCell ref="H53:BC53"/>
    <mergeCell ref="BD53:BS53"/>
    <mergeCell ref="BT53:CD53"/>
    <mergeCell ref="CE53:DA53"/>
    <mergeCell ref="A57:DA57"/>
    <mergeCell ref="A59:DA59"/>
    <mergeCell ref="A60:G60"/>
    <mergeCell ref="H60:BC60"/>
    <mergeCell ref="BD60:BS60"/>
    <mergeCell ref="BT60:CD60"/>
    <mergeCell ref="CE60:DA60"/>
    <mergeCell ref="A54:G54"/>
    <mergeCell ref="H54:BC54"/>
    <mergeCell ref="BD54:BS54"/>
    <mergeCell ref="BT54:CD54"/>
    <mergeCell ref="CE54:DA54"/>
    <mergeCell ref="A55:G55"/>
    <mergeCell ref="H55:BC55"/>
    <mergeCell ref="BD55:BS55"/>
    <mergeCell ref="BT55:CD55"/>
    <mergeCell ref="CE55:DA55"/>
    <mergeCell ref="A61:G61"/>
    <mergeCell ref="H61:BC61"/>
    <mergeCell ref="BD61:BS61"/>
    <mergeCell ref="BT61:CD61"/>
    <mergeCell ref="CE61:DA61"/>
    <mergeCell ref="A62:G62"/>
    <mergeCell ref="H62:BC62"/>
    <mergeCell ref="BD62:BS62"/>
    <mergeCell ref="BT62:CD62"/>
    <mergeCell ref="CE62:DA62"/>
    <mergeCell ref="A66:DA66"/>
    <mergeCell ref="A68:DA68"/>
    <mergeCell ref="A69:G69"/>
    <mergeCell ref="H69:BC69"/>
    <mergeCell ref="BD69:BS69"/>
    <mergeCell ref="BT69:CD69"/>
    <mergeCell ref="CE69:DA69"/>
    <mergeCell ref="A63:G63"/>
    <mergeCell ref="H63:BC63"/>
    <mergeCell ref="BD63:BS63"/>
    <mergeCell ref="BT63:CD63"/>
    <mergeCell ref="CE63:DA63"/>
    <mergeCell ref="A64:G64"/>
    <mergeCell ref="H64:BC64"/>
    <mergeCell ref="BD64:BS64"/>
    <mergeCell ref="BT64:CD64"/>
    <mergeCell ref="CE64:DA64"/>
    <mergeCell ref="A70:G70"/>
    <mergeCell ref="H70:BC70"/>
    <mergeCell ref="BD70:BS70"/>
    <mergeCell ref="BT70:CD70"/>
    <mergeCell ref="CE70:DA70"/>
    <mergeCell ref="A71:G71"/>
    <mergeCell ref="H71:BC71"/>
    <mergeCell ref="BD71:BS71"/>
    <mergeCell ref="BT71:CD71"/>
    <mergeCell ref="CE71:DA71"/>
    <mergeCell ref="A75:DA75"/>
    <mergeCell ref="A77:DA77"/>
    <mergeCell ref="A78:G78"/>
    <mergeCell ref="H78:BC78"/>
    <mergeCell ref="BD78:BS78"/>
    <mergeCell ref="BT78:CD78"/>
    <mergeCell ref="CE78:DA78"/>
    <mergeCell ref="A72:G72"/>
    <mergeCell ref="H72:BC72"/>
    <mergeCell ref="BD72:BS72"/>
    <mergeCell ref="BT72:CD72"/>
    <mergeCell ref="CE72:DA72"/>
    <mergeCell ref="A73:G73"/>
    <mergeCell ref="H73:BC73"/>
    <mergeCell ref="BD73:BS73"/>
    <mergeCell ref="BT73:CD73"/>
    <mergeCell ref="CE73:DA73"/>
    <mergeCell ref="A79:G79"/>
    <mergeCell ref="H79:BC79"/>
    <mergeCell ref="BD79:BS79"/>
    <mergeCell ref="BT79:CD79"/>
    <mergeCell ref="CE79:DA79"/>
    <mergeCell ref="A80:G80"/>
    <mergeCell ref="H80:BC80"/>
    <mergeCell ref="BD80:BS80"/>
    <mergeCell ref="BT80:CD80"/>
    <mergeCell ref="CE80:DA80"/>
    <mergeCell ref="A81:G81"/>
    <mergeCell ref="H81:BC81"/>
    <mergeCell ref="BD81:BS81"/>
    <mergeCell ref="BT81:CD81"/>
    <mergeCell ref="CE81:DA81"/>
    <mergeCell ref="A82:G82"/>
    <mergeCell ref="H82:BC82"/>
    <mergeCell ref="BD82:BS82"/>
    <mergeCell ref="BT82:CD82"/>
    <mergeCell ref="CE82:DA82"/>
    <mergeCell ref="A84:DA84"/>
    <mergeCell ref="X86:DA86"/>
    <mergeCell ref="A88:AO88"/>
    <mergeCell ref="AP88:DA88"/>
    <mergeCell ref="A90:G90"/>
    <mergeCell ref="H90:BC90"/>
    <mergeCell ref="BD90:BS90"/>
    <mergeCell ref="BT90:CI90"/>
    <mergeCell ref="CJ90:DA90"/>
    <mergeCell ref="A91:G91"/>
    <mergeCell ref="H91:BC91"/>
    <mergeCell ref="BD91:BS91"/>
    <mergeCell ref="BT91:CI91"/>
    <mergeCell ref="CJ91:DA91"/>
    <mergeCell ref="A92:G92"/>
    <mergeCell ref="H92:BC92"/>
    <mergeCell ref="BD92:BS92"/>
    <mergeCell ref="BT92:CI92"/>
    <mergeCell ref="CJ92:DA92"/>
    <mergeCell ref="A93:G93"/>
    <mergeCell ref="H93:BC93"/>
    <mergeCell ref="BD93:BS93"/>
    <mergeCell ref="BT93:CI93"/>
    <mergeCell ref="CJ93:DA93"/>
    <mergeCell ref="A94:G94"/>
    <mergeCell ref="H94:BC94"/>
    <mergeCell ref="BD94:BS94"/>
    <mergeCell ref="BT94:CI94"/>
    <mergeCell ref="CJ94:DA94"/>
    <mergeCell ref="A96:DA96"/>
    <mergeCell ref="X98:DA98"/>
    <mergeCell ref="A100:AO100"/>
    <mergeCell ref="AP100:DA100"/>
    <mergeCell ref="A102:G102"/>
    <mergeCell ref="H102:BC102"/>
    <mergeCell ref="BD102:BS102"/>
    <mergeCell ref="BT102:CI102"/>
    <mergeCell ref="CJ102:DA102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8:DA108"/>
    <mergeCell ref="A110:DA110"/>
    <mergeCell ref="A112:DA112"/>
    <mergeCell ref="A113:G113"/>
    <mergeCell ref="H113:AO113"/>
    <mergeCell ref="AP113:BE113"/>
    <mergeCell ref="BF113:BU113"/>
    <mergeCell ref="BV113:CK113"/>
    <mergeCell ref="CL113:DA113"/>
    <mergeCell ref="A115:G115"/>
    <mergeCell ref="H115:AO115"/>
    <mergeCell ref="AP115:BE115"/>
    <mergeCell ref="BF115:BU115"/>
    <mergeCell ref="BV115:CK115"/>
    <mergeCell ref="CL115:DA115"/>
    <mergeCell ref="A114:G114"/>
    <mergeCell ref="H114:AO114"/>
    <mergeCell ref="AP114:BE114"/>
    <mergeCell ref="BF114:BU114"/>
    <mergeCell ref="BV114:CK114"/>
    <mergeCell ref="CL114:DA114"/>
    <mergeCell ref="A117:G117"/>
    <mergeCell ref="H117:AO117"/>
    <mergeCell ref="AP117:BE117"/>
    <mergeCell ref="BF117:BU117"/>
    <mergeCell ref="BV117:CK117"/>
    <mergeCell ref="CL117:DA117"/>
    <mergeCell ref="A116:G116"/>
    <mergeCell ref="H116:AO116"/>
    <mergeCell ref="AP116:BE116"/>
    <mergeCell ref="BF116:BU116"/>
    <mergeCell ref="BV116:CK116"/>
    <mergeCell ref="CL116:DA116"/>
    <mergeCell ref="A119:G119"/>
    <mergeCell ref="H119:AO119"/>
    <mergeCell ref="AP119:BE119"/>
    <mergeCell ref="BF119:BU119"/>
    <mergeCell ref="BV119:CK119"/>
    <mergeCell ref="CL119:DA119"/>
    <mergeCell ref="A118:G118"/>
    <mergeCell ref="H118:AO118"/>
    <mergeCell ref="AP118:BE118"/>
    <mergeCell ref="BF118:BU118"/>
    <mergeCell ref="BV118:CK118"/>
    <mergeCell ref="CL118:DA118"/>
    <mergeCell ref="A122:DA122"/>
    <mergeCell ref="A124:G124"/>
    <mergeCell ref="H124:BC124"/>
    <mergeCell ref="BD124:BS124"/>
    <mergeCell ref="BT124:CI124"/>
    <mergeCell ref="CJ124:DA124"/>
    <mergeCell ref="A120:G120"/>
    <mergeCell ref="H120:AO120"/>
    <mergeCell ref="AP120:BE120"/>
    <mergeCell ref="BF120:BU120"/>
    <mergeCell ref="BV120:CK120"/>
    <mergeCell ref="CL120:DA120"/>
    <mergeCell ref="A125:G125"/>
    <mergeCell ref="H125:BC125"/>
    <mergeCell ref="BD125:BS125"/>
    <mergeCell ref="BT125:CI125"/>
    <mergeCell ref="CJ125:DA125"/>
    <mergeCell ref="A126:G126"/>
    <mergeCell ref="H126:BC126"/>
    <mergeCell ref="BD126:BS126"/>
    <mergeCell ref="BT126:CI126"/>
    <mergeCell ref="CJ126:DA126"/>
    <mergeCell ref="A130:DA130"/>
    <mergeCell ref="A132:G132"/>
    <mergeCell ref="H132:AG132"/>
    <mergeCell ref="AH132:AO132"/>
    <mergeCell ref="AP132:BE132"/>
    <mergeCell ref="BF132:BU132"/>
    <mergeCell ref="BV132:CK132"/>
    <mergeCell ref="CL132:DA132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CL133:DA133"/>
    <mergeCell ref="A134:G134"/>
    <mergeCell ref="H134:AG134"/>
    <mergeCell ref="AH134:AO134"/>
    <mergeCell ref="AP134:BE134"/>
    <mergeCell ref="BF134:BU134"/>
    <mergeCell ref="BV134:CK134"/>
    <mergeCell ref="CL134:DA134"/>
    <mergeCell ref="A133:G133"/>
    <mergeCell ref="H133:AG133"/>
    <mergeCell ref="AH133:AO133"/>
    <mergeCell ref="AP133:BE133"/>
    <mergeCell ref="BF133:BU133"/>
    <mergeCell ref="BV133:CK133"/>
    <mergeCell ref="CL135:DA135"/>
    <mergeCell ref="A136:G136"/>
    <mergeCell ref="H136:AG136"/>
    <mergeCell ref="AH136:AO136"/>
    <mergeCell ref="AP136:BE136"/>
    <mergeCell ref="BF136:BU136"/>
    <mergeCell ref="BV136:CK136"/>
    <mergeCell ref="CL136:DA136"/>
    <mergeCell ref="A135:G135"/>
    <mergeCell ref="H135:AG135"/>
    <mergeCell ref="AH135:AO135"/>
    <mergeCell ref="AP135:BE135"/>
    <mergeCell ref="BF135:BU135"/>
    <mergeCell ref="BV135:CK135"/>
    <mergeCell ref="CL137:DA137"/>
    <mergeCell ref="A138:G138"/>
    <mergeCell ref="H138:AG138"/>
    <mergeCell ref="AH138:AO138"/>
    <mergeCell ref="AP138:BE138"/>
    <mergeCell ref="BF138:BU138"/>
    <mergeCell ref="BV138:CK138"/>
    <mergeCell ref="CL138:DA138"/>
    <mergeCell ref="A137:G137"/>
    <mergeCell ref="H137:AG137"/>
    <mergeCell ref="AH137:AO137"/>
    <mergeCell ref="AP137:BE137"/>
    <mergeCell ref="BF137:BU137"/>
    <mergeCell ref="BV137:CK137"/>
    <mergeCell ref="A141:DA141"/>
    <mergeCell ref="A143:G143"/>
    <mergeCell ref="H143:BC143"/>
    <mergeCell ref="BD143:BS143"/>
    <mergeCell ref="BT143:CI143"/>
    <mergeCell ref="CJ143:DA143"/>
    <mergeCell ref="A139:G139"/>
    <mergeCell ref="H139:AO139"/>
    <mergeCell ref="AP139:BE139"/>
    <mergeCell ref="BF139:BU139"/>
    <mergeCell ref="BV139:CK139"/>
    <mergeCell ref="CL139:DA139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9:DA149"/>
    <mergeCell ref="A151:G151"/>
    <mergeCell ref="H151:BC151"/>
    <mergeCell ref="BD151:BS151"/>
    <mergeCell ref="BT151:CI151"/>
    <mergeCell ref="CJ151:DA151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  <mergeCell ref="A152:G152"/>
    <mergeCell ref="H152:BC152"/>
    <mergeCell ref="BD152:BS152"/>
    <mergeCell ref="BT152:CI152"/>
    <mergeCell ref="CJ152:DA152"/>
    <mergeCell ref="A153:G153"/>
    <mergeCell ref="H153:BC153"/>
    <mergeCell ref="BD153:BS153"/>
    <mergeCell ref="BT153:CI153"/>
    <mergeCell ref="CJ153:DA153"/>
    <mergeCell ref="A154:G154"/>
    <mergeCell ref="H154:BC154"/>
    <mergeCell ref="BD154:BS154"/>
    <mergeCell ref="BT154:CI154"/>
    <mergeCell ref="CJ154:DA154"/>
    <mergeCell ref="A155:G155"/>
    <mergeCell ref="H155:BC155"/>
    <mergeCell ref="BD155:BS155"/>
    <mergeCell ref="BT155:CI155"/>
    <mergeCell ref="CJ155:DA155"/>
    <mergeCell ref="A156:G156"/>
    <mergeCell ref="H156:BC156"/>
    <mergeCell ref="BD156:BS156"/>
    <mergeCell ref="BT156:CI156"/>
    <mergeCell ref="CJ156:DA156"/>
    <mergeCell ref="A157:G157"/>
    <mergeCell ref="H157:BC157"/>
    <mergeCell ref="BD157:BS157"/>
    <mergeCell ref="BT157:CI157"/>
    <mergeCell ref="CJ157:DA157"/>
    <mergeCell ref="A158:G158"/>
    <mergeCell ref="H158:BC158"/>
    <mergeCell ref="BD158:BS158"/>
    <mergeCell ref="BT158:CI158"/>
    <mergeCell ref="CJ158:DA158"/>
    <mergeCell ref="A159:G159"/>
    <mergeCell ref="H159:BC159"/>
    <mergeCell ref="BD159:BS159"/>
    <mergeCell ref="BT159:CI159"/>
    <mergeCell ref="CJ159:DA159"/>
    <mergeCell ref="A160:G160"/>
    <mergeCell ref="H160:BC160"/>
    <mergeCell ref="BD160:BS160"/>
    <mergeCell ref="BT160:CI160"/>
    <mergeCell ref="CJ160:DA160"/>
    <mergeCell ref="A161:G161"/>
    <mergeCell ref="H161:BC161"/>
    <mergeCell ref="BD161:BS161"/>
    <mergeCell ref="BT161:CI161"/>
    <mergeCell ref="CJ161:DA161"/>
    <mergeCell ref="A167:G167"/>
    <mergeCell ref="H167:BS167"/>
    <mergeCell ref="BT167:CI167"/>
    <mergeCell ref="CJ167:DA167"/>
    <mergeCell ref="A168:G168"/>
    <mergeCell ref="H168:BS168"/>
    <mergeCell ref="BT168:CI168"/>
    <mergeCell ref="CJ168:DA168"/>
    <mergeCell ref="A163:DA163"/>
    <mergeCell ref="A165:G165"/>
    <mergeCell ref="H165:BS165"/>
    <mergeCell ref="BT165:CI165"/>
    <mergeCell ref="CJ165:DA165"/>
    <mergeCell ref="A166:G166"/>
    <mergeCell ref="H166:BS166"/>
    <mergeCell ref="BT166:CI166"/>
    <mergeCell ref="CJ166:DA166"/>
    <mergeCell ref="A172:DA172"/>
    <mergeCell ref="A174:G174"/>
    <mergeCell ref="H174:BC174"/>
    <mergeCell ref="BD174:BS174"/>
    <mergeCell ref="BT174:CI174"/>
    <mergeCell ref="CJ174:DA174"/>
    <mergeCell ref="A169:G169"/>
    <mergeCell ref="H169:BS169"/>
    <mergeCell ref="BT169:CI169"/>
    <mergeCell ref="CJ169:DA169"/>
    <mergeCell ref="A170:G170"/>
    <mergeCell ref="H170:BS170"/>
    <mergeCell ref="BT170:CI170"/>
    <mergeCell ref="CJ170:DA170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81:DA181"/>
    <mergeCell ref="A177:G177"/>
    <mergeCell ref="H177:BC177"/>
    <mergeCell ref="BD177:BS177"/>
    <mergeCell ref="BT177:CI177"/>
    <mergeCell ref="CJ177:DA177"/>
    <mergeCell ref="A178:G178"/>
    <mergeCell ref="H178:BC178"/>
    <mergeCell ref="BD178:BS178"/>
    <mergeCell ref="BT178:CI178"/>
    <mergeCell ref="CJ178:DA178"/>
  </mergeCells>
  <pageMargins left="0.7" right="0.7" top="0.75" bottom="0.75" header="0.3" footer="0.3"/>
  <pageSetup paperSize="9" scale="98" fitToHeight="0" orientation="portrait" r:id="rId1"/>
  <rowBreaks count="2" manualBreakCount="2">
    <brk id="34" max="16383" man="1"/>
    <brk id="1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титул</vt:lpstr>
      <vt:lpstr>лист2</vt:lpstr>
      <vt:lpstr>лист3 </vt:lpstr>
      <vt:lpstr>лист 4</vt:lpstr>
      <vt:lpstr>Лист5</vt:lpstr>
      <vt:lpstr>Лист6</vt:lpstr>
      <vt:lpstr>лист 7-9</vt:lpstr>
      <vt:lpstr>лист2!Область_печати</vt:lpstr>
      <vt:lpstr>титул!Область_печати</vt:lpstr>
    </vt:vector>
  </TitlesOfParts>
  <Company>GU_CB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Нелли Витальевна</cp:lastModifiedBy>
  <cp:lastPrinted>2017-02-20T08:50:30Z</cp:lastPrinted>
  <dcterms:created xsi:type="dcterms:W3CDTF">2012-03-26T11:52:34Z</dcterms:created>
  <dcterms:modified xsi:type="dcterms:W3CDTF">2017-03-09T13:13:27Z</dcterms:modified>
</cp:coreProperties>
</file>